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1600" windowHeight="9045" activeTab="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xlnm._FilterDatabase" localSheetId="0" hidden="1">'1'!$A$10:$I$76</definedName>
    <definedName name="_xlnm._FilterDatabase" localSheetId="1" hidden="1">'2'!$A$11:$G$134</definedName>
    <definedName name="_xlnm._FilterDatabase" localSheetId="2" hidden="1">'3'!$A$11:$M$129</definedName>
    <definedName name="_xlnm._FilterDatabase" localSheetId="3" hidden="1">'4'!$A$20:$N$141</definedName>
    <definedName name="_xlnm.Print_Titles" localSheetId="0">'1'!$10:$11</definedName>
    <definedName name="_xlnm.Print_Titles" localSheetId="1">'2'!$10:$11</definedName>
    <definedName name="_xlnm.Print_Titles" localSheetId="2">'3'!$10:$11</definedName>
    <definedName name="_xlnm.Print_Titles" localSheetId="3">'4'!$19:$20</definedName>
    <definedName name="_xlnm.Print_Titles" localSheetId="4">'5'!$15:$15</definedName>
    <definedName name="_xlnm.Print_Titles" localSheetId="5">'6'!$13:$14</definedName>
    <definedName name="_xlnm.Print_Area" localSheetId="0">'1'!$A$1:$G$78</definedName>
    <definedName name="_xlnm.Print_Area" localSheetId="1">'2'!$A$1:$K$145</definedName>
    <definedName name="_xlnm.Print_Area" localSheetId="2">'3'!$A$1:$Q$129</definedName>
    <definedName name="_xlnm.Print_Area" localSheetId="3">'4'!$A$1:$R$144</definedName>
    <definedName name="_xlnm.Print_Area" localSheetId="4">'5'!$A$1:$G$30</definedName>
    <definedName name="_xlnm.Print_Area" localSheetId="5">'6'!$A$1:$G$22</definedName>
  </definedNames>
  <calcPr calcId="162913"/>
</workbook>
</file>

<file path=xl/calcChain.xml><?xml version="1.0" encoding="utf-8"?>
<calcChain xmlns="http://schemas.openxmlformats.org/spreadsheetml/2006/main">
  <c r="G34" i="1" l="1"/>
  <c r="Q38" i="4" l="1"/>
  <c r="R38" i="4" s="1"/>
  <c r="O38" i="4"/>
  <c r="A38" i="4"/>
  <c r="P21" i="3"/>
  <c r="O21" i="3"/>
  <c r="N21" i="3"/>
  <c r="P32" i="3"/>
  <c r="Q32" i="3" s="1"/>
  <c r="N32" i="3"/>
  <c r="A32" i="3"/>
  <c r="K16" i="2"/>
  <c r="K17" i="2"/>
  <c r="K18" i="2"/>
  <c r="K21" i="2"/>
  <c r="K32" i="2"/>
  <c r="K33" i="2"/>
  <c r="K37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7" i="2"/>
  <c r="K108" i="2"/>
  <c r="K109" i="2"/>
  <c r="K113" i="2"/>
  <c r="K114" i="2"/>
  <c r="K115" i="2"/>
  <c r="K119" i="2"/>
  <c r="K120" i="2"/>
  <c r="K129" i="2"/>
  <c r="I20" i="2"/>
  <c r="I19" i="2"/>
  <c r="J19" i="2"/>
  <c r="I15" i="2"/>
  <c r="H19" i="2"/>
  <c r="K19" i="2" s="1"/>
  <c r="H20" i="2"/>
  <c r="N30" i="3" l="1"/>
  <c r="G15" i="1"/>
  <c r="E68" i="1"/>
  <c r="E67" i="1" s="1"/>
  <c r="C59" i="1"/>
  <c r="G16" i="1"/>
  <c r="G17" i="1"/>
  <c r="G18" i="1"/>
  <c r="G19" i="1"/>
  <c r="G20" i="1"/>
  <c r="G21" i="1"/>
  <c r="G29" i="1"/>
  <c r="G30" i="1"/>
  <c r="G31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61" i="1"/>
  <c r="G62" i="1"/>
  <c r="G63" i="1"/>
  <c r="G66" i="1"/>
  <c r="G69" i="1"/>
  <c r="G71" i="1"/>
  <c r="G75" i="1"/>
  <c r="D67" i="1"/>
  <c r="C68" i="1"/>
  <c r="C67" i="1" s="1"/>
  <c r="C70" i="1"/>
  <c r="E74" i="1"/>
  <c r="G74" i="1" s="1"/>
  <c r="C74" i="1"/>
  <c r="E28" i="1"/>
  <c r="C28" i="1"/>
  <c r="G28" i="1" l="1"/>
  <c r="G67" i="1"/>
  <c r="G68" i="1"/>
  <c r="Q41" i="4"/>
  <c r="F74" i="1"/>
  <c r="C73" i="1"/>
  <c r="F24" i="1"/>
  <c r="F27" i="1"/>
  <c r="E73" i="1"/>
  <c r="G73" i="1" s="1"/>
  <c r="F15" i="1"/>
  <c r="R26" i="4" l="1"/>
  <c r="Q75" i="3"/>
  <c r="Q74" i="3" s="1"/>
  <c r="Q73" i="3" s="1"/>
  <c r="Q72" i="3" s="1"/>
  <c r="D60" i="1" l="1"/>
  <c r="E22" i="6" l="1"/>
  <c r="C22" i="6"/>
  <c r="D20" i="5"/>
  <c r="D19" i="5" s="1"/>
  <c r="Q46" i="4"/>
  <c r="Q45" i="4" s="1"/>
  <c r="Q44" i="4" s="1"/>
  <c r="Q59" i="4"/>
  <c r="Q58" i="4" s="1"/>
  <c r="Q57" i="4" s="1"/>
  <c r="Q69" i="4"/>
  <c r="Q68" i="4" s="1"/>
  <c r="Q80" i="4"/>
  <c r="Q79" i="4" s="1"/>
  <c r="Q78" i="4" s="1"/>
  <c r="Q77" i="4" s="1"/>
  <c r="Q88" i="4"/>
  <c r="Q87" i="4" s="1"/>
  <c r="Q86" i="4" s="1"/>
  <c r="Q94" i="4"/>
  <c r="Q93" i="4" s="1"/>
  <c r="Q92" i="4" s="1"/>
  <c r="Q100" i="4"/>
  <c r="Q99" i="4" s="1"/>
  <c r="Q98" i="4" s="1"/>
  <c r="Q105" i="4"/>
  <c r="Q104" i="4" s="1"/>
  <c r="Q103" i="4" s="1"/>
  <c r="Q111" i="4"/>
  <c r="Q110" i="4" s="1"/>
  <c r="Q109" i="4" s="1"/>
  <c r="O28" i="4"/>
  <c r="O29" i="4"/>
  <c r="O30" i="4"/>
  <c r="O31" i="4"/>
  <c r="O32" i="4"/>
  <c r="O33" i="4"/>
  <c r="O34" i="4"/>
  <c r="O35" i="4"/>
  <c r="O46" i="4"/>
  <c r="O45" i="4" s="1"/>
  <c r="O44" i="4" s="1"/>
  <c r="O59" i="4"/>
  <c r="O58" i="4" s="1"/>
  <c r="O57" i="4" s="1"/>
  <c r="O69" i="4"/>
  <c r="O68" i="4" s="1"/>
  <c r="O80" i="4"/>
  <c r="O79" i="4" s="1"/>
  <c r="O78" i="4" s="1"/>
  <c r="O77" i="4" s="1"/>
  <c r="O88" i="4"/>
  <c r="O87" i="4" s="1"/>
  <c r="O86" i="4" s="1"/>
  <c r="O94" i="4"/>
  <c r="O93" i="4" s="1"/>
  <c r="O92" i="4" s="1"/>
  <c r="O100" i="4"/>
  <c r="O99" i="4" s="1"/>
  <c r="O98" i="4" s="1"/>
  <c r="O105" i="4"/>
  <c r="O104" i="4" s="1"/>
  <c r="O103" i="4" s="1"/>
  <c r="O111" i="4"/>
  <c r="O110" i="4" s="1"/>
  <c r="O109" i="4" s="1"/>
  <c r="Q27" i="4"/>
  <c r="P30" i="3"/>
  <c r="P37" i="3"/>
  <c r="P42" i="3"/>
  <c r="P41" i="3" s="1"/>
  <c r="P40" i="3" s="1"/>
  <c r="P55" i="3"/>
  <c r="P54" i="3" s="1"/>
  <c r="P53" i="3" s="1"/>
  <c r="P65" i="3"/>
  <c r="P64" i="3" s="1"/>
  <c r="P80" i="3"/>
  <c r="P79" i="3" s="1"/>
  <c r="P78" i="3" s="1"/>
  <c r="P77" i="3" s="1"/>
  <c r="P88" i="3"/>
  <c r="P87" i="3" s="1"/>
  <c r="P86" i="3" s="1"/>
  <c r="P94" i="3"/>
  <c r="P93" i="3" s="1"/>
  <c r="P92" i="3" s="1"/>
  <c r="P100" i="3"/>
  <c r="P99" i="3" s="1"/>
  <c r="P98" i="3" s="1"/>
  <c r="P106" i="3"/>
  <c r="P105" i="3" s="1"/>
  <c r="P104" i="3" s="1"/>
  <c r="P112" i="3"/>
  <c r="P111" i="3" s="1"/>
  <c r="P110" i="3" s="1"/>
  <c r="P129" i="3"/>
  <c r="Q128" i="4" s="1"/>
  <c r="N31" i="3"/>
  <c r="N42" i="3"/>
  <c r="N41" i="3" s="1"/>
  <c r="N40" i="3" s="1"/>
  <c r="N54" i="3"/>
  <c r="N53" i="3" s="1"/>
  <c r="N55" i="3"/>
  <c r="N64" i="3"/>
  <c r="N65" i="3"/>
  <c r="N80" i="3"/>
  <c r="N79" i="3" s="1"/>
  <c r="N78" i="3" s="1"/>
  <c r="N77" i="3" s="1"/>
  <c r="N88" i="3"/>
  <c r="N87" i="3" s="1"/>
  <c r="N86" i="3" s="1"/>
  <c r="N93" i="3"/>
  <c r="N92" i="3" s="1"/>
  <c r="N94" i="3"/>
  <c r="N100" i="3"/>
  <c r="N99" i="3" s="1"/>
  <c r="N98" i="3" s="1"/>
  <c r="N106" i="3"/>
  <c r="N105" i="3" s="1"/>
  <c r="N104" i="3" s="1"/>
  <c r="N111" i="3"/>
  <c r="N110" i="3" s="1"/>
  <c r="N112" i="3"/>
  <c r="N124" i="3"/>
  <c r="N126" i="3"/>
  <c r="N128" i="3"/>
  <c r="N129" i="3"/>
  <c r="O128" i="4" s="1"/>
  <c r="J36" i="2"/>
  <c r="J106" i="2"/>
  <c r="J111" i="2"/>
  <c r="J112" i="2"/>
  <c r="J121" i="2"/>
  <c r="J122" i="2"/>
  <c r="J123" i="2"/>
  <c r="J124" i="2"/>
  <c r="J125" i="2"/>
  <c r="J126" i="2"/>
  <c r="J127" i="2"/>
  <c r="J128" i="2"/>
  <c r="P120" i="3"/>
  <c r="Q119" i="4" s="1"/>
  <c r="P76" i="3"/>
  <c r="J38" i="2"/>
  <c r="J22" i="2"/>
  <c r="J23" i="2"/>
  <c r="J24" i="2"/>
  <c r="J25" i="2"/>
  <c r="J26" i="2"/>
  <c r="J27" i="2"/>
  <c r="J28" i="2"/>
  <c r="J29" i="2"/>
  <c r="J30" i="2"/>
  <c r="J31" i="2"/>
  <c r="K31" i="2" s="1"/>
  <c r="H106" i="2"/>
  <c r="H105" i="2" s="1"/>
  <c r="H104" i="2" s="1"/>
  <c r="H111" i="2"/>
  <c r="H110" i="2" s="1"/>
  <c r="H112" i="2"/>
  <c r="H121" i="2"/>
  <c r="N121" i="3" s="1"/>
  <c r="O120" i="4" s="1"/>
  <c r="H122" i="2"/>
  <c r="N122" i="3" s="1"/>
  <c r="O121" i="4" s="1"/>
  <c r="H123" i="2"/>
  <c r="C19" i="6" s="1"/>
  <c r="H124" i="2"/>
  <c r="H125" i="2"/>
  <c r="N125" i="3" s="1"/>
  <c r="H126" i="2"/>
  <c r="H127" i="2"/>
  <c r="N127" i="3" s="1"/>
  <c r="H128" i="2"/>
  <c r="H118" i="2"/>
  <c r="H117" i="2" s="1"/>
  <c r="H116" i="2" s="1"/>
  <c r="H103" i="2" s="1"/>
  <c r="N76" i="3"/>
  <c r="H38" i="2"/>
  <c r="H36" i="2"/>
  <c r="H35" i="2" s="1"/>
  <c r="H34" i="2" s="1"/>
  <c r="N37" i="3"/>
  <c r="H22" i="2"/>
  <c r="H23" i="2"/>
  <c r="H24" i="2"/>
  <c r="H25" i="2"/>
  <c r="H26" i="2"/>
  <c r="H15" i="2" s="1"/>
  <c r="H27" i="2"/>
  <c r="H28" i="2"/>
  <c r="H29" i="2"/>
  <c r="O36" i="4"/>
  <c r="E60" i="1"/>
  <c r="C65" i="1"/>
  <c r="C64" i="1" s="1"/>
  <c r="C58" i="1" s="1"/>
  <c r="C57" i="1" s="1"/>
  <c r="C33" i="1"/>
  <c r="C32" i="1" s="1"/>
  <c r="C26" i="1"/>
  <c r="C25" i="1" s="1"/>
  <c r="C23" i="1"/>
  <c r="C14" i="1"/>
  <c r="C13" i="1" s="1"/>
  <c r="E59" i="1" l="1"/>
  <c r="G59" i="1" s="1"/>
  <c r="K29" i="2"/>
  <c r="K27" i="2"/>
  <c r="K25" i="2"/>
  <c r="K23" i="2"/>
  <c r="K38" i="2"/>
  <c r="K127" i="2"/>
  <c r="K125" i="2"/>
  <c r="P123" i="3"/>
  <c r="K123" i="2"/>
  <c r="K121" i="2"/>
  <c r="J110" i="2"/>
  <c r="K110" i="2" s="1"/>
  <c r="K111" i="2"/>
  <c r="O37" i="4"/>
  <c r="N20" i="3"/>
  <c r="N19" i="3" s="1"/>
  <c r="N15" i="3" s="1"/>
  <c r="Q36" i="4"/>
  <c r="Q26" i="4" s="1"/>
  <c r="E19" i="6"/>
  <c r="H14" i="2"/>
  <c r="K30" i="2"/>
  <c r="J20" i="2"/>
  <c r="K20" i="2" s="1"/>
  <c r="K28" i="2"/>
  <c r="K26" i="2"/>
  <c r="J15" i="2"/>
  <c r="K15" i="2" s="1"/>
  <c r="K24" i="2"/>
  <c r="K22" i="2"/>
  <c r="K128" i="2"/>
  <c r="K126" i="2"/>
  <c r="K124" i="2"/>
  <c r="K122" i="2"/>
  <c r="K112" i="2"/>
  <c r="J105" i="2"/>
  <c r="K106" i="2"/>
  <c r="N85" i="3"/>
  <c r="D18" i="5"/>
  <c r="J35" i="2"/>
  <c r="K36" i="2"/>
  <c r="P31" i="3"/>
  <c r="Q37" i="4" s="1"/>
  <c r="E65" i="1"/>
  <c r="P75" i="3"/>
  <c r="P74" i="3" s="1"/>
  <c r="P73" i="3" s="1"/>
  <c r="P72" i="3" s="1"/>
  <c r="Q76" i="4"/>
  <c r="J75" i="2"/>
  <c r="P39" i="3"/>
  <c r="Q67" i="4" s="1"/>
  <c r="E16" i="6"/>
  <c r="J118" i="2"/>
  <c r="N120" i="3"/>
  <c r="O119" i="4" s="1"/>
  <c r="C16" i="6"/>
  <c r="C15" i="6" s="1"/>
  <c r="P118" i="3"/>
  <c r="P117" i="3" s="1"/>
  <c r="P116" i="3" s="1"/>
  <c r="P103" i="3" s="1"/>
  <c r="Q122" i="4"/>
  <c r="Q117" i="4" s="1"/>
  <c r="N123" i="3"/>
  <c r="N75" i="3"/>
  <c r="N74" i="3" s="1"/>
  <c r="N73" i="3" s="1"/>
  <c r="N72" i="3" s="1"/>
  <c r="O76" i="4"/>
  <c r="H75" i="2"/>
  <c r="H74" i="2" s="1"/>
  <c r="H73" i="2" s="1"/>
  <c r="H72" i="2" s="1"/>
  <c r="H12" i="2" s="1"/>
  <c r="D30" i="5" s="1"/>
  <c r="N39" i="3"/>
  <c r="O67" i="4" s="1"/>
  <c r="O41" i="4"/>
  <c r="O27" i="4"/>
  <c r="C60" i="1"/>
  <c r="G60" i="1" s="1"/>
  <c r="E33" i="1"/>
  <c r="C22" i="1"/>
  <c r="C12" i="1" s="1"/>
  <c r="Q85" i="4"/>
  <c r="O85" i="4"/>
  <c r="P85" i="3"/>
  <c r="D22" i="6"/>
  <c r="B22" i="6"/>
  <c r="D19" i="6"/>
  <c r="B19" i="6"/>
  <c r="D16" i="6"/>
  <c r="B16" i="6"/>
  <c r="E26" i="1"/>
  <c r="E14" i="1"/>
  <c r="J104" i="2" l="1"/>
  <c r="K104" i="2" s="1"/>
  <c r="K105" i="2"/>
  <c r="O25" i="4"/>
  <c r="O26" i="4"/>
  <c r="E15" i="6"/>
  <c r="Q25" i="4"/>
  <c r="P20" i="3"/>
  <c r="P19" i="3" s="1"/>
  <c r="P15" i="3" s="1"/>
  <c r="J117" i="2"/>
  <c r="K118" i="2"/>
  <c r="J74" i="2"/>
  <c r="K75" i="2"/>
  <c r="J34" i="2"/>
  <c r="K35" i="2"/>
  <c r="Q40" i="4"/>
  <c r="H13" i="2"/>
  <c r="D29" i="5"/>
  <c r="D28" i="5" s="1"/>
  <c r="D27" i="5" s="1"/>
  <c r="E32" i="1"/>
  <c r="G32" i="1" s="1"/>
  <c r="G33" i="1"/>
  <c r="E13" i="1"/>
  <c r="G13" i="1" s="1"/>
  <c r="G14" i="1"/>
  <c r="E23" i="1"/>
  <c r="E25" i="1"/>
  <c r="E64" i="1"/>
  <c r="E58" i="1" s="1"/>
  <c r="G65" i="1"/>
  <c r="P36" i="3"/>
  <c r="P35" i="3" s="1"/>
  <c r="P34" i="3" s="1"/>
  <c r="Q115" i="4"/>
  <c r="Q21" i="4" s="1"/>
  <c r="Q116" i="4"/>
  <c r="N118" i="3"/>
  <c r="N117" i="3" s="1"/>
  <c r="N116" i="3" s="1"/>
  <c r="N103" i="3" s="1"/>
  <c r="O122" i="4"/>
  <c r="O117" i="4" s="1"/>
  <c r="O40" i="4"/>
  <c r="N36" i="3"/>
  <c r="N35" i="3" s="1"/>
  <c r="N34" i="3" s="1"/>
  <c r="N14" i="3" s="1"/>
  <c r="N12" i="3" s="1"/>
  <c r="C77" i="1"/>
  <c r="C76" i="1" s="1"/>
  <c r="O129" i="3"/>
  <c r="P128" i="4" s="1"/>
  <c r="O123" i="3"/>
  <c r="M121" i="3"/>
  <c r="N120" i="4" s="1"/>
  <c r="M122" i="3"/>
  <c r="N121" i="4" s="1"/>
  <c r="M123" i="3"/>
  <c r="N122" i="4" s="1"/>
  <c r="M124" i="3"/>
  <c r="N123" i="4" s="1"/>
  <c r="M125" i="3"/>
  <c r="N124" i="4" s="1"/>
  <c r="M126" i="3"/>
  <c r="N125" i="4" s="1"/>
  <c r="M127" i="3"/>
  <c r="N126" i="4" s="1"/>
  <c r="M128" i="3"/>
  <c r="N127" i="4" s="1"/>
  <c r="M129" i="3"/>
  <c r="N128" i="4" s="1"/>
  <c r="O120" i="3"/>
  <c r="P119" i="4" s="1"/>
  <c r="M120" i="3"/>
  <c r="N119" i="4" s="1"/>
  <c r="O76" i="3"/>
  <c r="P76" i="4" s="1"/>
  <c r="M76" i="3"/>
  <c r="N76" i="4" s="1"/>
  <c r="O39" i="3"/>
  <c r="P67" i="4" s="1"/>
  <c r="O37" i="3"/>
  <c r="P41" i="4" s="1"/>
  <c r="M39" i="3"/>
  <c r="N67" i="4" s="1"/>
  <c r="M37" i="3"/>
  <c r="N41" i="4" s="1"/>
  <c r="O31" i="3"/>
  <c r="P37" i="4" s="1"/>
  <c r="M31" i="3"/>
  <c r="N37" i="4" s="1"/>
  <c r="O30" i="3"/>
  <c r="M22" i="3"/>
  <c r="N28" i="4" s="1"/>
  <c r="M23" i="3"/>
  <c r="N29" i="4" s="1"/>
  <c r="M24" i="3"/>
  <c r="N30" i="4" s="1"/>
  <c r="M25" i="3"/>
  <c r="N31" i="4" s="1"/>
  <c r="M26" i="3"/>
  <c r="N32" i="4" s="1"/>
  <c r="M27" i="3"/>
  <c r="N33" i="4" s="1"/>
  <c r="M28" i="3"/>
  <c r="N34" i="4" s="1"/>
  <c r="M29" i="3"/>
  <c r="N35" i="4" s="1"/>
  <c r="M30" i="3"/>
  <c r="N36" i="4" s="1"/>
  <c r="P27" i="4"/>
  <c r="M21" i="3"/>
  <c r="N27" i="4" s="1"/>
  <c r="F33" i="1"/>
  <c r="D33" i="1"/>
  <c r="D32" i="1" s="1"/>
  <c r="F23" i="1"/>
  <c r="P26" i="4" l="1"/>
  <c r="P36" i="4"/>
  <c r="O20" i="3"/>
  <c r="P14" i="3"/>
  <c r="P12" i="3" s="1"/>
  <c r="P13" i="3" s="1"/>
  <c r="G25" i="1"/>
  <c r="E22" i="1"/>
  <c r="E12" i="1" s="1"/>
  <c r="J116" i="2"/>
  <c r="K117" i="2"/>
  <c r="J73" i="2"/>
  <c r="K74" i="2"/>
  <c r="K34" i="2"/>
  <c r="J14" i="2"/>
  <c r="N13" i="3"/>
  <c r="G64" i="1"/>
  <c r="D26" i="5"/>
  <c r="D25" i="5" s="1"/>
  <c r="D24" i="5" s="1"/>
  <c r="D23" i="5" s="1"/>
  <c r="D22" i="5" s="1"/>
  <c r="D17" i="5" s="1"/>
  <c r="P122" i="4"/>
  <c r="P117" i="4" s="1"/>
  <c r="O118" i="3"/>
  <c r="O115" i="4"/>
  <c r="O21" i="4" s="1"/>
  <c r="O116" i="4"/>
  <c r="F32" i="1"/>
  <c r="N117" i="4"/>
  <c r="N40" i="4"/>
  <c r="P40" i="4"/>
  <c r="G22" i="1" l="1"/>
  <c r="G12" i="1"/>
  <c r="J103" i="2"/>
  <c r="K103" i="2" s="1"/>
  <c r="K116" i="2"/>
  <c r="J72" i="2"/>
  <c r="K72" i="2" s="1"/>
  <c r="K73" i="2"/>
  <c r="K14" i="2"/>
  <c r="R117" i="4"/>
  <c r="R116" i="4" s="1"/>
  <c r="J12" i="2" l="1"/>
  <c r="K12" i="2" s="1"/>
  <c r="J13" i="2"/>
  <c r="K13" i="2" s="1"/>
  <c r="P25" i="4"/>
  <c r="P46" i="4"/>
  <c r="P45" i="4" s="1"/>
  <c r="P44" i="4" s="1"/>
  <c r="P59" i="4"/>
  <c r="P58" i="4" s="1"/>
  <c r="P57" i="4" s="1"/>
  <c r="P69" i="4"/>
  <c r="P68" i="4" s="1"/>
  <c r="P80" i="4"/>
  <c r="P88" i="4"/>
  <c r="P87" i="4" s="1"/>
  <c r="P86" i="4" s="1"/>
  <c r="P94" i="4"/>
  <c r="P93" i="4" s="1"/>
  <c r="P100" i="4"/>
  <c r="P99" i="4" s="1"/>
  <c r="P98" i="4" s="1"/>
  <c r="P105" i="4"/>
  <c r="P104" i="4" s="1"/>
  <c r="P111" i="4"/>
  <c r="P115" i="4"/>
  <c r="P132" i="4"/>
  <c r="P131" i="4" s="1"/>
  <c r="P130" i="4" s="1"/>
  <c r="P137" i="4"/>
  <c r="P136" i="4" s="1"/>
  <c r="P135" i="4" s="1"/>
  <c r="P134" i="4" s="1"/>
  <c r="N137" i="4"/>
  <c r="N136" i="4" s="1"/>
  <c r="N135" i="4" s="1"/>
  <c r="N132" i="4"/>
  <c r="N131" i="4" s="1"/>
  <c r="N130" i="4" s="1"/>
  <c r="N115" i="4"/>
  <c r="N111" i="4"/>
  <c r="N110" i="4" s="1"/>
  <c r="N109" i="4" s="1"/>
  <c r="N105" i="4"/>
  <c r="N104" i="4" s="1"/>
  <c r="N103" i="4" s="1"/>
  <c r="N100" i="4"/>
  <c r="N99" i="4" s="1"/>
  <c r="N94" i="4"/>
  <c r="N93" i="4" s="1"/>
  <c r="N92" i="4" s="1"/>
  <c r="N88" i="4"/>
  <c r="N87" i="4" s="1"/>
  <c r="N86" i="4" s="1"/>
  <c r="N80" i="4"/>
  <c r="N79" i="4" s="1"/>
  <c r="N78" i="4" s="1"/>
  <c r="N77" i="4" s="1"/>
  <c r="R76" i="4"/>
  <c r="N69" i="4"/>
  <c r="N68" i="4" s="1"/>
  <c r="N59" i="4"/>
  <c r="N58" i="4" s="1"/>
  <c r="N57" i="4" s="1"/>
  <c r="N46" i="4"/>
  <c r="N45" i="4" s="1"/>
  <c r="N26" i="4"/>
  <c r="N25" i="4" s="1"/>
  <c r="R22" i="4"/>
  <c r="R23" i="4"/>
  <c r="R24" i="4"/>
  <c r="R27" i="4"/>
  <c r="R28" i="4"/>
  <c r="R29" i="4"/>
  <c r="R30" i="4"/>
  <c r="R31" i="4"/>
  <c r="R32" i="4"/>
  <c r="R33" i="4"/>
  <c r="R34" i="4"/>
  <c r="R35" i="4"/>
  <c r="R36" i="4"/>
  <c r="R37" i="4"/>
  <c r="R39" i="4"/>
  <c r="R41" i="4"/>
  <c r="R42" i="4"/>
  <c r="R43" i="4"/>
  <c r="R47" i="4"/>
  <c r="R48" i="4"/>
  <c r="R49" i="4"/>
  <c r="R50" i="4"/>
  <c r="R51" i="4"/>
  <c r="R52" i="4"/>
  <c r="R53" i="4"/>
  <c r="R54" i="4"/>
  <c r="R55" i="4"/>
  <c r="R56" i="4"/>
  <c r="R60" i="4"/>
  <c r="R61" i="4"/>
  <c r="R62" i="4"/>
  <c r="R63" i="4"/>
  <c r="R64" i="4"/>
  <c r="R65" i="4"/>
  <c r="R66" i="4"/>
  <c r="R70" i="4"/>
  <c r="R71" i="4"/>
  <c r="R72" i="4"/>
  <c r="R73" i="4"/>
  <c r="R74" i="4"/>
  <c r="R75" i="4"/>
  <c r="R81" i="4"/>
  <c r="R82" i="4"/>
  <c r="R83" i="4"/>
  <c r="R84" i="4"/>
  <c r="R89" i="4"/>
  <c r="R90" i="4"/>
  <c r="R91" i="4"/>
  <c r="R95" i="4"/>
  <c r="R96" i="4"/>
  <c r="R97" i="4"/>
  <c r="R101" i="4"/>
  <c r="R102" i="4"/>
  <c r="R106" i="4"/>
  <c r="R107" i="4"/>
  <c r="R108" i="4"/>
  <c r="R112" i="4"/>
  <c r="R113" i="4"/>
  <c r="R114" i="4"/>
  <c r="R120" i="4"/>
  <c r="R121" i="4"/>
  <c r="R122" i="4"/>
  <c r="R123" i="4"/>
  <c r="R124" i="4"/>
  <c r="R125" i="4"/>
  <c r="R126" i="4"/>
  <c r="R127" i="4"/>
  <c r="R128" i="4"/>
  <c r="R129" i="4"/>
  <c r="R133" i="4"/>
  <c r="R137" i="4"/>
  <c r="R138" i="4"/>
  <c r="R139" i="4"/>
  <c r="R140" i="4"/>
  <c r="R141" i="4"/>
  <c r="R142" i="4"/>
  <c r="R143" i="4"/>
  <c r="R144" i="4"/>
  <c r="F30" i="5" l="1"/>
  <c r="R80" i="4"/>
  <c r="R59" i="4"/>
  <c r="R88" i="4"/>
  <c r="P79" i="4"/>
  <c r="P78" i="4" s="1"/>
  <c r="P77" i="4" s="1"/>
  <c r="R77" i="4" s="1"/>
  <c r="P21" i="4"/>
  <c r="R40" i="4"/>
  <c r="R111" i="4"/>
  <c r="R105" i="4"/>
  <c r="R57" i="4"/>
  <c r="P110" i="4"/>
  <c r="P109" i="4" s="1"/>
  <c r="R109" i="4" s="1"/>
  <c r="R93" i="4"/>
  <c r="P92" i="4"/>
  <c r="R92" i="4" s="1"/>
  <c r="R104" i="4"/>
  <c r="P103" i="4"/>
  <c r="R103" i="4" s="1"/>
  <c r="R69" i="4"/>
  <c r="R94" i="4"/>
  <c r="R132" i="4"/>
  <c r="R87" i="4"/>
  <c r="R119" i="4"/>
  <c r="R68" i="4"/>
  <c r="R130" i="4"/>
  <c r="R58" i="4"/>
  <c r="N98" i="4"/>
  <c r="R98" i="4" s="1"/>
  <c r="R99" i="4"/>
  <c r="R135" i="4"/>
  <c r="N134" i="4"/>
  <c r="R134" i="4" s="1"/>
  <c r="N44" i="4"/>
  <c r="R44" i="4" s="1"/>
  <c r="R45" i="4"/>
  <c r="R115" i="4"/>
  <c r="R100" i="4"/>
  <c r="R136" i="4"/>
  <c r="R131" i="4"/>
  <c r="R86" i="4"/>
  <c r="R46" i="4"/>
  <c r="F29" i="5" l="1"/>
  <c r="G30" i="5"/>
  <c r="N21" i="4"/>
  <c r="R78" i="4"/>
  <c r="R79" i="4"/>
  <c r="R110" i="4"/>
  <c r="P85" i="4"/>
  <c r="N85" i="4"/>
  <c r="F28" i="5" l="1"/>
  <c r="G29" i="5"/>
  <c r="R85" i="4"/>
  <c r="Q16" i="3"/>
  <c r="Q17" i="3"/>
  <c r="Q18" i="3"/>
  <c r="Q22" i="3"/>
  <c r="Q23" i="3"/>
  <c r="Q24" i="3"/>
  <c r="Q25" i="3"/>
  <c r="Q26" i="3"/>
  <c r="Q27" i="3"/>
  <c r="Q28" i="3"/>
  <c r="Q29" i="3"/>
  <c r="Q30" i="3"/>
  <c r="Q31" i="3"/>
  <c r="Q33" i="3"/>
  <c r="Q37" i="3"/>
  <c r="Q38" i="3"/>
  <c r="Q39" i="3"/>
  <c r="Q43" i="3"/>
  <c r="Q44" i="3"/>
  <c r="Q45" i="3"/>
  <c r="Q46" i="3"/>
  <c r="Q47" i="3"/>
  <c r="Q48" i="3"/>
  <c r="Q49" i="3"/>
  <c r="Q50" i="3"/>
  <c r="Q51" i="3"/>
  <c r="Q52" i="3"/>
  <c r="Q56" i="3"/>
  <c r="Q57" i="3"/>
  <c r="Q58" i="3"/>
  <c r="Q59" i="3"/>
  <c r="Q60" i="3"/>
  <c r="Q61" i="3"/>
  <c r="Q62" i="3"/>
  <c r="Q63" i="3"/>
  <c r="Q66" i="3"/>
  <c r="Q67" i="3"/>
  <c r="Q68" i="3"/>
  <c r="Q69" i="3"/>
  <c r="Q70" i="3"/>
  <c r="Q71" i="3"/>
  <c r="Q81" i="3"/>
  <c r="Q82" i="3"/>
  <c r="Q83" i="3"/>
  <c r="Q84" i="3"/>
  <c r="Q89" i="3"/>
  <c r="Q90" i="3"/>
  <c r="Q91" i="3"/>
  <c r="Q95" i="3"/>
  <c r="Q96" i="3"/>
  <c r="Q97" i="3"/>
  <c r="Q101" i="3"/>
  <c r="Q102" i="3"/>
  <c r="Q107" i="3"/>
  <c r="Q108" i="3"/>
  <c r="Q109" i="3"/>
  <c r="Q113" i="3"/>
  <c r="Q114" i="3"/>
  <c r="Q115" i="3"/>
  <c r="Q119" i="3"/>
  <c r="Q121" i="3"/>
  <c r="Q122" i="3"/>
  <c r="Q123" i="3"/>
  <c r="Q124" i="3"/>
  <c r="Q125" i="3"/>
  <c r="Q126" i="3"/>
  <c r="Q127" i="3"/>
  <c r="Q128" i="3"/>
  <c r="Q129" i="3"/>
  <c r="O36" i="3"/>
  <c r="O35" i="3" s="1"/>
  <c r="O34" i="3" s="1"/>
  <c r="O42" i="3"/>
  <c r="O41" i="3" s="1"/>
  <c r="O40" i="3" s="1"/>
  <c r="O55" i="3"/>
  <c r="O54" i="3" s="1"/>
  <c r="O65" i="3"/>
  <c r="O64" i="3" s="1"/>
  <c r="O75" i="3"/>
  <c r="O74" i="3" s="1"/>
  <c r="O73" i="3" s="1"/>
  <c r="O72" i="3" s="1"/>
  <c r="O80" i="3"/>
  <c r="O79" i="3" s="1"/>
  <c r="O78" i="3" s="1"/>
  <c r="O77" i="3" s="1"/>
  <c r="O88" i="3"/>
  <c r="O87" i="3" s="1"/>
  <c r="O86" i="3" s="1"/>
  <c r="O94" i="3"/>
  <c r="O93" i="3" s="1"/>
  <c r="O92" i="3" s="1"/>
  <c r="O100" i="3"/>
  <c r="O99" i="3" s="1"/>
  <c r="O98" i="3" s="1"/>
  <c r="O106" i="3"/>
  <c r="O105" i="3" s="1"/>
  <c r="O104" i="3" s="1"/>
  <c r="O112" i="3"/>
  <c r="O111" i="3" s="1"/>
  <c r="O110" i="3" s="1"/>
  <c r="O117" i="3"/>
  <c r="O116" i="3" s="1"/>
  <c r="O103" i="3" s="1"/>
  <c r="M118" i="3"/>
  <c r="M117" i="3" s="1"/>
  <c r="M116" i="3" s="1"/>
  <c r="M103" i="3" s="1"/>
  <c r="M112" i="3"/>
  <c r="M111" i="3" s="1"/>
  <c r="M110" i="3" s="1"/>
  <c r="M106" i="3"/>
  <c r="M105" i="3" s="1"/>
  <c r="M100" i="3"/>
  <c r="M99" i="3" s="1"/>
  <c r="M98" i="3" s="1"/>
  <c r="M94" i="3"/>
  <c r="M93" i="3" s="1"/>
  <c r="M92" i="3" s="1"/>
  <c r="M88" i="3"/>
  <c r="M87" i="3"/>
  <c r="M86" i="3" s="1"/>
  <c r="M80" i="3"/>
  <c r="M79" i="3" s="1"/>
  <c r="M75" i="3"/>
  <c r="M74" i="3" s="1"/>
  <c r="M73" i="3" s="1"/>
  <c r="M72" i="3" s="1"/>
  <c r="M65" i="3"/>
  <c r="M64" i="3" s="1"/>
  <c r="M55" i="3"/>
  <c r="M54" i="3" s="1"/>
  <c r="M53" i="3" s="1"/>
  <c r="M42" i="3"/>
  <c r="M41" i="3" s="1"/>
  <c r="M40" i="3" s="1"/>
  <c r="M36" i="3"/>
  <c r="M35" i="3" s="1"/>
  <c r="M34" i="3" s="1"/>
  <c r="M20" i="3"/>
  <c r="M19" i="3" s="1"/>
  <c r="F27" i="5" l="1"/>
  <c r="G27" i="5" s="1"/>
  <c r="G28" i="5"/>
  <c r="Q88" i="3"/>
  <c r="Q92" i="3"/>
  <c r="Q111" i="3"/>
  <c r="Q98" i="3"/>
  <c r="Q120" i="3"/>
  <c r="Q21" i="3"/>
  <c r="Q34" i="3"/>
  <c r="Q64" i="3"/>
  <c r="O19" i="3"/>
  <c r="Q110" i="3"/>
  <c r="Q103" i="3"/>
  <c r="M104" i="3"/>
  <c r="Q104" i="3" s="1"/>
  <c r="Q105" i="3"/>
  <c r="Q106" i="3"/>
  <c r="Q112" i="3"/>
  <c r="Q99" i="3"/>
  <c r="Q100" i="3"/>
  <c r="Q86" i="3"/>
  <c r="Q94" i="3"/>
  <c r="Q93" i="3"/>
  <c r="Q87" i="3"/>
  <c r="M78" i="3"/>
  <c r="M77" i="3" s="1"/>
  <c r="Q77" i="3" s="1"/>
  <c r="Q79" i="3"/>
  <c r="Q80" i="3"/>
  <c r="Q65" i="3"/>
  <c r="O53" i="3"/>
  <c r="Q53" i="3" s="1"/>
  <c r="Q54" i="3"/>
  <c r="Q55" i="3"/>
  <c r="Q40" i="3"/>
  <c r="Q42" i="3"/>
  <c r="Q41" i="3"/>
  <c r="Q118" i="3"/>
  <c r="Q117" i="3"/>
  <c r="Q116" i="3"/>
  <c r="Q36" i="3"/>
  <c r="Q35" i="3"/>
  <c r="O85" i="3"/>
  <c r="M85" i="3"/>
  <c r="M15" i="3"/>
  <c r="Q19" i="3" l="1"/>
  <c r="O15" i="3"/>
  <c r="O14" i="3" s="1"/>
  <c r="M14" i="3"/>
  <c r="M12" i="3" s="1"/>
  <c r="Q20" i="3"/>
  <c r="Q78" i="3"/>
  <c r="Q85" i="3"/>
  <c r="Q15" i="3"/>
  <c r="O12" i="3"/>
  <c r="Q14" i="3" l="1"/>
  <c r="I36" i="2"/>
  <c r="I35" i="2" s="1"/>
  <c r="I34" i="2" s="1"/>
  <c r="I42" i="2"/>
  <c r="I41" i="2" s="1"/>
  <c r="I40" i="2" s="1"/>
  <c r="I55" i="2"/>
  <c r="I54" i="2" s="1"/>
  <c r="I53" i="2" s="1"/>
  <c r="I65" i="2"/>
  <c r="I64" i="2" s="1"/>
  <c r="I75" i="2"/>
  <c r="I74" i="2" s="1"/>
  <c r="I73" i="2" s="1"/>
  <c r="I72" i="2" s="1"/>
  <c r="I80" i="2"/>
  <c r="I79" i="2" s="1"/>
  <c r="I78" i="2" s="1"/>
  <c r="I77" i="2" s="1"/>
  <c r="I88" i="2"/>
  <c r="I94" i="2"/>
  <c r="I93" i="2" s="1"/>
  <c r="I92" i="2" s="1"/>
  <c r="I100" i="2"/>
  <c r="I106" i="2"/>
  <c r="I105" i="2" s="1"/>
  <c r="I104" i="2" s="1"/>
  <c r="I112" i="2"/>
  <c r="I111" i="2" s="1"/>
  <c r="I110" i="2" s="1"/>
  <c r="I118" i="2"/>
  <c r="I117" i="2" s="1"/>
  <c r="I116" i="2" s="1"/>
  <c r="I103" i="2" s="1"/>
  <c r="I133" i="2"/>
  <c r="I132" i="2" s="1"/>
  <c r="I138" i="2"/>
  <c r="I137" i="2" s="1"/>
  <c r="K130" i="2"/>
  <c r="K134" i="2"/>
  <c r="K139" i="2"/>
  <c r="K140" i="2"/>
  <c r="K141" i="2"/>
  <c r="K142" i="2"/>
  <c r="K143" i="2"/>
  <c r="K144" i="2"/>
  <c r="K145" i="2"/>
  <c r="G138" i="2"/>
  <c r="G137" i="2" s="1"/>
  <c r="G136" i="2" s="1"/>
  <c r="G135" i="2" s="1"/>
  <c r="G133" i="2"/>
  <c r="K133" i="2" s="1"/>
  <c r="G118" i="2"/>
  <c r="G117" i="2" s="1"/>
  <c r="G116" i="2" s="1"/>
  <c r="G103" i="2" s="1"/>
  <c r="G112" i="2"/>
  <c r="G111" i="2" s="1"/>
  <c r="G110" i="2" s="1"/>
  <c r="G106" i="2"/>
  <c r="G105" i="2" s="1"/>
  <c r="G104" i="2" s="1"/>
  <c r="G100" i="2"/>
  <c r="G99" i="2" s="1"/>
  <c r="G98" i="2" s="1"/>
  <c r="G94" i="2"/>
  <c r="G93" i="2" s="1"/>
  <c r="G92" i="2" s="1"/>
  <c r="G88" i="2"/>
  <c r="G87" i="2" s="1"/>
  <c r="G86" i="2" s="1"/>
  <c r="G80" i="2"/>
  <c r="G79" i="2" s="1"/>
  <c r="G78" i="2" s="1"/>
  <c r="G77" i="2" s="1"/>
  <c r="G75" i="2"/>
  <c r="G74" i="2" s="1"/>
  <c r="G73" i="2" s="1"/>
  <c r="G72" i="2" s="1"/>
  <c r="G65" i="2"/>
  <c r="G64" i="2" s="1"/>
  <c r="G55" i="2"/>
  <c r="G54" i="2" s="1"/>
  <c r="G53" i="2" s="1"/>
  <c r="G42" i="2"/>
  <c r="G41" i="2" s="1"/>
  <c r="G40" i="2" s="1"/>
  <c r="G15" i="2"/>
  <c r="B14" i="2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G132" i="2" l="1"/>
  <c r="G131" i="2" s="1"/>
  <c r="I14" i="2"/>
  <c r="I12" i="2" s="1"/>
  <c r="I13" i="2" s="1"/>
  <c r="I87" i="2"/>
  <c r="I86" i="2" s="1"/>
  <c r="G85" i="2"/>
  <c r="I99" i="2"/>
  <c r="I98" i="2" s="1"/>
  <c r="I136" i="2"/>
  <c r="K137" i="2"/>
  <c r="I131" i="2"/>
  <c r="K131" i="2" s="1"/>
  <c r="K138" i="2"/>
  <c r="G20" i="2"/>
  <c r="G19" i="2" s="1"/>
  <c r="G36" i="2"/>
  <c r="G35" i="2" s="1"/>
  <c r="G34" i="2" s="1"/>
  <c r="K132" i="2" l="1"/>
  <c r="G14" i="2"/>
  <c r="G12" i="2" s="1"/>
  <c r="G13" i="2" s="1"/>
  <c r="I85" i="2"/>
  <c r="I135" i="2"/>
  <c r="K135" i="2" s="1"/>
  <c r="K136" i="2"/>
  <c r="F72" i="1" l="1"/>
  <c r="F14" i="1"/>
  <c r="F13" i="1" s="1"/>
  <c r="F20" i="1"/>
  <c r="F19" i="1" s="1"/>
  <c r="F26" i="1"/>
  <c r="F28" i="1"/>
  <c r="F30" i="1"/>
  <c r="F38" i="1"/>
  <c r="F41" i="1"/>
  <c r="F40" i="1" s="1"/>
  <c r="F44" i="1"/>
  <c r="F43" i="1" s="1"/>
  <c r="F47" i="1"/>
  <c r="F46" i="1" s="1"/>
  <c r="F51" i="1"/>
  <c r="F55" i="1"/>
  <c r="F54" i="1" s="1"/>
  <c r="F60" i="1"/>
  <c r="F62" i="1"/>
  <c r="F65" i="1"/>
  <c r="D74" i="1"/>
  <c r="D72" i="1"/>
  <c r="D71" i="1" s="1"/>
  <c r="D70" i="1" s="1"/>
  <c r="D65" i="1"/>
  <c r="D64" i="1" s="1"/>
  <c r="D62" i="1"/>
  <c r="D55" i="1"/>
  <c r="D54" i="1" s="1"/>
  <c r="D51" i="1"/>
  <c r="D50" i="1" s="1"/>
  <c r="D47" i="1"/>
  <c r="D44" i="1"/>
  <c r="D43" i="1" s="1"/>
  <c r="D41" i="1"/>
  <c r="D38" i="1"/>
  <c r="D37" i="1" s="1"/>
  <c r="D30" i="1"/>
  <c r="D28" i="1"/>
  <c r="D26" i="1"/>
  <c r="D23" i="1"/>
  <c r="D20" i="1"/>
  <c r="D19" i="1" s="1"/>
  <c r="D14" i="1"/>
  <c r="D13" i="1" s="1"/>
  <c r="B15" i="6"/>
  <c r="D15" i="6"/>
  <c r="F16" i="6"/>
  <c r="F17" i="6"/>
  <c r="F18" i="6"/>
  <c r="F19" i="6"/>
  <c r="F20" i="6"/>
  <c r="F21" i="6"/>
  <c r="F22" i="6"/>
  <c r="B78" i="6"/>
  <c r="D78" i="6" s="1"/>
  <c r="F78" i="6" s="1"/>
  <c r="B79" i="6"/>
  <c r="D79" i="6" s="1"/>
  <c r="F79" i="6" s="1"/>
  <c r="B80" i="6"/>
  <c r="D80" i="6" s="1"/>
  <c r="F80" i="6" s="1"/>
  <c r="B81" i="6"/>
  <c r="D81" i="6" s="1"/>
  <c r="F81" i="6" s="1"/>
  <c r="B89" i="6"/>
  <c r="D89" i="6"/>
  <c r="C20" i="5"/>
  <c r="C19" i="5" s="1"/>
  <c r="C25" i="5"/>
  <c r="C24" i="5" s="1"/>
  <c r="C23" i="5" s="1"/>
  <c r="E25" i="5"/>
  <c r="E24" i="5" s="1"/>
  <c r="C29" i="5"/>
  <c r="C28" i="5" s="1"/>
  <c r="C27" i="5" s="1"/>
  <c r="E29" i="5"/>
  <c r="E28" i="5" s="1"/>
  <c r="G24" i="4"/>
  <c r="G23" i="4" s="1"/>
  <c r="H25" i="4"/>
  <c r="I25" i="4"/>
  <c r="J25" i="4"/>
  <c r="K25" i="4"/>
  <c r="L25" i="4"/>
  <c r="M25" i="4"/>
  <c r="K28" i="4"/>
  <c r="G35" i="4"/>
  <c r="G34" i="4" s="1"/>
  <c r="G33" i="4" s="1"/>
  <c r="H36" i="4"/>
  <c r="H35" i="4" s="1"/>
  <c r="I36" i="4"/>
  <c r="I35" i="4" s="1"/>
  <c r="J36" i="4"/>
  <c r="J35" i="4" s="1"/>
  <c r="K36" i="4"/>
  <c r="K35" i="4" s="1"/>
  <c r="L36" i="4"/>
  <c r="L35" i="4" s="1"/>
  <c r="M36" i="4"/>
  <c r="M35" i="4" s="1"/>
  <c r="H41" i="4"/>
  <c r="H40" i="4" s="1"/>
  <c r="I41" i="4"/>
  <c r="I40" i="4" s="1"/>
  <c r="J41" i="4"/>
  <c r="J40" i="4" s="1"/>
  <c r="K41" i="4"/>
  <c r="K40" i="4" s="1"/>
  <c r="L41" i="4"/>
  <c r="L40" i="4" s="1"/>
  <c r="M41" i="4"/>
  <c r="M40" i="4" s="1"/>
  <c r="G43" i="4"/>
  <c r="K48" i="4"/>
  <c r="K47" i="4" s="1"/>
  <c r="H49" i="4"/>
  <c r="H48" i="4" s="1"/>
  <c r="H47" i="4" s="1"/>
  <c r="I49" i="4"/>
  <c r="I48" i="4" s="1"/>
  <c r="I47" i="4" s="1"/>
  <c r="J49" i="4"/>
  <c r="J48" i="4" s="1"/>
  <c r="J47" i="4" s="1"/>
  <c r="L49" i="4"/>
  <c r="L48" i="4" s="1"/>
  <c r="L47" i="4" s="1"/>
  <c r="M49" i="4"/>
  <c r="M48" i="4" s="1"/>
  <c r="M47" i="4" s="1"/>
  <c r="H51" i="4"/>
  <c r="H43" i="4" s="1"/>
  <c r="I51" i="4"/>
  <c r="I43" i="4" s="1"/>
  <c r="J51" i="4"/>
  <c r="J43" i="4" s="1"/>
  <c r="K51" i="4"/>
  <c r="K43" i="4" s="1"/>
  <c r="L51" i="4"/>
  <c r="L43" i="4" s="1"/>
  <c r="M51" i="4"/>
  <c r="M43" i="4" s="1"/>
  <c r="H57" i="4"/>
  <c r="H55" i="4" s="1"/>
  <c r="I57" i="4"/>
  <c r="I55" i="4" s="1"/>
  <c r="J57" i="4"/>
  <c r="J55" i="4" s="1"/>
  <c r="K57" i="4"/>
  <c r="K55" i="4" s="1"/>
  <c r="L57" i="4"/>
  <c r="L55" i="4" s="1"/>
  <c r="M57" i="4"/>
  <c r="M55" i="4" s="1"/>
  <c r="H71" i="4"/>
  <c r="H70" i="4" s="1"/>
  <c r="I71" i="4"/>
  <c r="I70" i="4" s="1"/>
  <c r="I75" i="4" s="1"/>
  <c r="I74" i="4" s="1"/>
  <c r="I73" i="4" s="1"/>
  <c r="J71" i="4"/>
  <c r="J70" i="4" s="1"/>
  <c r="K71" i="4"/>
  <c r="K70" i="4" s="1"/>
  <c r="K69" i="4" s="1"/>
  <c r="L71" i="4"/>
  <c r="L70" i="4" s="1"/>
  <c r="L75" i="4" s="1"/>
  <c r="L74" i="4" s="1"/>
  <c r="L73" i="4" s="1"/>
  <c r="M71" i="4"/>
  <c r="M70" i="4" s="1"/>
  <c r="K74" i="4"/>
  <c r="K73" i="4" s="1"/>
  <c r="H88" i="4"/>
  <c r="H87" i="4" s="1"/>
  <c r="H86" i="4" s="1"/>
  <c r="H85" i="4" s="1"/>
  <c r="H84" i="4" s="1"/>
  <c r="H83" i="4" s="1"/>
  <c r="H82" i="4" s="1"/>
  <c r="I88" i="4"/>
  <c r="I87" i="4" s="1"/>
  <c r="I86" i="4" s="1"/>
  <c r="I85" i="4" s="1"/>
  <c r="I84" i="4" s="1"/>
  <c r="I83" i="4" s="1"/>
  <c r="I82" i="4" s="1"/>
  <c r="J88" i="4"/>
  <c r="J87" i="4" s="1"/>
  <c r="J86" i="4" s="1"/>
  <c r="J85" i="4" s="1"/>
  <c r="J84" i="4" s="1"/>
  <c r="J83" i="4" s="1"/>
  <c r="J82" i="4" s="1"/>
  <c r="K88" i="4"/>
  <c r="K87" i="4" s="1"/>
  <c r="K86" i="4" s="1"/>
  <c r="K85" i="4" s="1"/>
  <c r="K84" i="4" s="1"/>
  <c r="K83" i="4" s="1"/>
  <c r="K82" i="4" s="1"/>
  <c r="L88" i="4"/>
  <c r="L87" i="4" s="1"/>
  <c r="L86" i="4" s="1"/>
  <c r="L85" i="4" s="1"/>
  <c r="L84" i="4" s="1"/>
  <c r="L83" i="4" s="1"/>
  <c r="L82" i="4" s="1"/>
  <c r="M88" i="4"/>
  <c r="M87" i="4" s="1"/>
  <c r="M86" i="4" s="1"/>
  <c r="M85" i="4" s="1"/>
  <c r="M84" i="4" s="1"/>
  <c r="M83" i="4" s="1"/>
  <c r="M82" i="4" s="1"/>
  <c r="H95" i="4"/>
  <c r="H94" i="4" s="1"/>
  <c r="H93" i="4" s="1"/>
  <c r="H92" i="4" s="1"/>
  <c r="H91" i="4" s="1"/>
  <c r="I95" i="4"/>
  <c r="I94" i="4" s="1"/>
  <c r="I93" i="4" s="1"/>
  <c r="I92" i="4" s="1"/>
  <c r="I91" i="4" s="1"/>
  <c r="J95" i="4"/>
  <c r="J94" i="4" s="1"/>
  <c r="J93" i="4" s="1"/>
  <c r="J92" i="4" s="1"/>
  <c r="J91" i="4" s="1"/>
  <c r="K95" i="4"/>
  <c r="K94" i="4" s="1"/>
  <c r="K93" i="4" s="1"/>
  <c r="K92" i="4" s="1"/>
  <c r="K91" i="4" s="1"/>
  <c r="L95" i="4"/>
  <c r="L94" i="4" s="1"/>
  <c r="L93" i="4" s="1"/>
  <c r="L92" i="4" s="1"/>
  <c r="L91" i="4" s="1"/>
  <c r="M95" i="4"/>
  <c r="M94" i="4" s="1"/>
  <c r="M93" i="4" s="1"/>
  <c r="M92" i="4" s="1"/>
  <c r="M91" i="4" s="1"/>
  <c r="H101" i="4"/>
  <c r="H100" i="4" s="1"/>
  <c r="H99" i="4" s="1"/>
  <c r="H98" i="4" s="1"/>
  <c r="H97" i="4" s="1"/>
  <c r="I101" i="4"/>
  <c r="I100" i="4" s="1"/>
  <c r="I99" i="4" s="1"/>
  <c r="I98" i="4" s="1"/>
  <c r="I97" i="4" s="1"/>
  <c r="J101" i="4"/>
  <c r="J100" i="4" s="1"/>
  <c r="J99" i="4" s="1"/>
  <c r="J98" i="4" s="1"/>
  <c r="J97" i="4" s="1"/>
  <c r="K101" i="4"/>
  <c r="K100" i="4" s="1"/>
  <c r="K99" i="4" s="1"/>
  <c r="K98" i="4" s="1"/>
  <c r="K97" i="4" s="1"/>
  <c r="L101" i="4"/>
  <c r="L100" i="4" s="1"/>
  <c r="L99" i="4" s="1"/>
  <c r="L98" i="4" s="1"/>
  <c r="L97" i="4" s="1"/>
  <c r="M101" i="4"/>
  <c r="M100" i="4" s="1"/>
  <c r="M99" i="4" s="1"/>
  <c r="M98" i="4" s="1"/>
  <c r="M97" i="4" s="1"/>
  <c r="G114" i="4"/>
  <c r="G103" i="4" s="1"/>
  <c r="H119" i="4"/>
  <c r="H118" i="4" s="1"/>
  <c r="I119" i="4"/>
  <c r="I118" i="4" s="1"/>
  <c r="J119" i="4"/>
  <c r="J118" i="4" s="1"/>
  <c r="K119" i="4"/>
  <c r="K118" i="4" s="1"/>
  <c r="L119" i="4"/>
  <c r="L118" i="4" s="1"/>
  <c r="M119" i="4"/>
  <c r="M118" i="4" s="1"/>
  <c r="H122" i="4"/>
  <c r="H121" i="4" s="1"/>
  <c r="I122" i="4"/>
  <c r="I121" i="4" s="1"/>
  <c r="J122" i="4"/>
  <c r="J121" i="4" s="1"/>
  <c r="K122" i="4"/>
  <c r="K121" i="4" s="1"/>
  <c r="L122" i="4"/>
  <c r="L121" i="4" s="1"/>
  <c r="M122" i="4"/>
  <c r="M121" i="4" s="1"/>
  <c r="H126" i="4"/>
  <c r="H125" i="4" s="1"/>
  <c r="H124" i="4" s="1"/>
  <c r="I126" i="4"/>
  <c r="I125" i="4" s="1"/>
  <c r="I124" i="4" s="1"/>
  <c r="J126" i="4"/>
  <c r="J125" i="4" s="1"/>
  <c r="J124" i="4" s="1"/>
  <c r="K126" i="4"/>
  <c r="K125" i="4" s="1"/>
  <c r="K124" i="4" s="1"/>
  <c r="L126" i="4"/>
  <c r="L125" i="4" s="1"/>
  <c r="L124" i="4" s="1"/>
  <c r="M126" i="4"/>
  <c r="M125" i="4" s="1"/>
  <c r="M124" i="4" s="1"/>
  <c r="H129" i="4"/>
  <c r="I129" i="4"/>
  <c r="I128" i="4" s="1"/>
  <c r="J129" i="4"/>
  <c r="J128" i="4" s="1"/>
  <c r="K129" i="4"/>
  <c r="K128" i="4" s="1"/>
  <c r="L129" i="4"/>
  <c r="L128" i="4" s="1"/>
  <c r="M129" i="4"/>
  <c r="M128" i="4" s="1"/>
  <c r="H135" i="4"/>
  <c r="H134" i="4" s="1"/>
  <c r="I135" i="4"/>
  <c r="I134" i="4" s="1"/>
  <c r="J135" i="4"/>
  <c r="J134" i="4" s="1"/>
  <c r="K135" i="4"/>
  <c r="K134" i="4" s="1"/>
  <c r="L135" i="4"/>
  <c r="L134" i="4" s="1"/>
  <c r="M135" i="4"/>
  <c r="M134" i="4" s="1"/>
  <c r="H136" i="4"/>
  <c r="I136" i="4"/>
  <c r="J136" i="4"/>
  <c r="K136" i="4"/>
  <c r="L136" i="4"/>
  <c r="M136" i="4"/>
  <c r="H140" i="4"/>
  <c r="H139" i="4" s="1"/>
  <c r="H138" i="4" s="1"/>
  <c r="I140" i="4"/>
  <c r="I139" i="4" s="1"/>
  <c r="I138" i="4" s="1"/>
  <c r="J140" i="4"/>
  <c r="J139" i="4" s="1"/>
  <c r="J138" i="4" s="1"/>
  <c r="K140" i="4"/>
  <c r="K139" i="4" s="1"/>
  <c r="K138" i="4" s="1"/>
  <c r="L140" i="4"/>
  <c r="L139" i="4" s="1"/>
  <c r="L138" i="4" s="1"/>
  <c r="M140" i="4"/>
  <c r="M139" i="4" s="1"/>
  <c r="M138" i="4" s="1"/>
  <c r="F50" i="1" l="1"/>
  <c r="F64" i="1"/>
  <c r="F71" i="1"/>
  <c r="E70" i="1" s="1"/>
  <c r="E57" i="1" s="1"/>
  <c r="E77" i="1" s="1"/>
  <c r="E72" i="1"/>
  <c r="G72" i="1" s="1"/>
  <c r="K117" i="4"/>
  <c r="J117" i="4"/>
  <c r="J115" i="4" s="1"/>
  <c r="M117" i="4"/>
  <c r="M115" i="4" s="1"/>
  <c r="I117" i="4"/>
  <c r="L117" i="4"/>
  <c r="L115" i="4" s="1"/>
  <c r="D59" i="1"/>
  <c r="D58" i="1" s="1"/>
  <c r="D57" i="1" s="1"/>
  <c r="C18" i="5"/>
  <c r="F59" i="1"/>
  <c r="H32" i="4"/>
  <c r="H31" i="4" s="1"/>
  <c r="M32" i="4"/>
  <c r="M31" i="4" s="1"/>
  <c r="J133" i="4"/>
  <c r="J132" i="4" s="1"/>
  <c r="J131" i="4" s="1"/>
  <c r="L32" i="4"/>
  <c r="L31" i="4" s="1"/>
  <c r="K46" i="4"/>
  <c r="K45" i="4" s="1"/>
  <c r="F15" i="6"/>
  <c r="C22" i="5"/>
  <c r="C17" i="5" s="1"/>
  <c r="D25" i="1"/>
  <c r="D22" i="1" s="1"/>
  <c r="F25" i="1"/>
  <c r="F36" i="1"/>
  <c r="D40" i="1"/>
  <c r="D46" i="1"/>
  <c r="D49" i="1"/>
  <c r="I32" i="4"/>
  <c r="I31" i="4" s="1"/>
  <c r="M69" i="4"/>
  <c r="M75" i="4"/>
  <c r="M74" i="4" s="1"/>
  <c r="M73" i="4" s="1"/>
  <c r="M133" i="4"/>
  <c r="M132" i="4" s="1"/>
  <c r="M131" i="4" s="1"/>
  <c r="I133" i="4"/>
  <c r="I132" i="4" s="1"/>
  <c r="I131" i="4" s="1"/>
  <c r="K90" i="4"/>
  <c r="H75" i="4"/>
  <c r="H74" i="4" s="1"/>
  <c r="H73" i="4" s="1"/>
  <c r="H69" i="4"/>
  <c r="E27" i="5"/>
  <c r="L133" i="4"/>
  <c r="L132" i="4" s="1"/>
  <c r="L131" i="4" s="1"/>
  <c r="H133" i="4"/>
  <c r="H132" i="4" s="1"/>
  <c r="H131" i="4" s="1"/>
  <c r="I46" i="4"/>
  <c r="I45" i="4" s="1"/>
  <c r="L69" i="4"/>
  <c r="L68" i="4" s="1"/>
  <c r="L67" i="4" s="1"/>
  <c r="L66" i="4" s="1"/>
  <c r="K68" i="4"/>
  <c r="K67" i="4" s="1"/>
  <c r="K66" i="4" s="1"/>
  <c r="J46" i="4"/>
  <c r="J45" i="4" s="1"/>
  <c r="L46" i="4"/>
  <c r="L45" i="4" s="1"/>
  <c r="H46" i="4"/>
  <c r="H45" i="4" s="1"/>
  <c r="J32" i="4"/>
  <c r="J31" i="4" s="1"/>
  <c r="K115" i="4"/>
  <c r="E23" i="5"/>
  <c r="M90" i="4"/>
  <c r="I90" i="4"/>
  <c r="J69" i="4"/>
  <c r="J75" i="4"/>
  <c r="J74" i="4" s="1"/>
  <c r="J73" i="4" s="1"/>
  <c r="L90" i="4"/>
  <c r="H90" i="4"/>
  <c r="I115" i="4"/>
  <c r="J90" i="4"/>
  <c r="M46" i="4"/>
  <c r="M45" i="4" s="1"/>
  <c r="I69" i="4"/>
  <c r="I68" i="4" s="1"/>
  <c r="I67" i="4" s="1"/>
  <c r="I66" i="4" s="1"/>
  <c r="K133" i="4"/>
  <c r="K132" i="4" s="1"/>
  <c r="K131" i="4" s="1"/>
  <c r="G21" i="4"/>
  <c r="H128" i="4"/>
  <c r="H117" i="4" s="1"/>
  <c r="K32" i="4"/>
  <c r="K31" i="4" s="1"/>
  <c r="G16" i="3"/>
  <c r="H16" i="3"/>
  <c r="I16" i="3"/>
  <c r="J16" i="3"/>
  <c r="K16" i="3"/>
  <c r="L16" i="3"/>
  <c r="J19" i="3"/>
  <c r="G25" i="3"/>
  <c r="G24" i="3" s="1"/>
  <c r="H25" i="3"/>
  <c r="H24" i="3" s="1"/>
  <c r="I25" i="3"/>
  <c r="I24" i="3" s="1"/>
  <c r="J25" i="3"/>
  <c r="J24" i="3" s="1"/>
  <c r="K25" i="3"/>
  <c r="K24" i="3" s="1"/>
  <c r="L25" i="3"/>
  <c r="L24" i="3" s="1"/>
  <c r="G30" i="3"/>
  <c r="G29" i="3" s="1"/>
  <c r="H30" i="3"/>
  <c r="H29" i="3" s="1"/>
  <c r="I30" i="3"/>
  <c r="I29" i="3" s="1"/>
  <c r="J30" i="3"/>
  <c r="J29" i="3" s="1"/>
  <c r="K30" i="3"/>
  <c r="K29" i="3" s="1"/>
  <c r="L30" i="3"/>
  <c r="L29" i="3" s="1"/>
  <c r="J37" i="3"/>
  <c r="J36" i="3" s="1"/>
  <c r="G38" i="3"/>
  <c r="G37" i="3" s="1"/>
  <c r="G36" i="3" s="1"/>
  <c r="H38" i="3"/>
  <c r="H37" i="3" s="1"/>
  <c r="H36" i="3" s="1"/>
  <c r="I38" i="3"/>
  <c r="I37" i="3" s="1"/>
  <c r="I36" i="3" s="1"/>
  <c r="K38" i="3"/>
  <c r="K37" i="3" s="1"/>
  <c r="K36" i="3" s="1"/>
  <c r="L38" i="3"/>
  <c r="L37" i="3" s="1"/>
  <c r="L36" i="3" s="1"/>
  <c r="G41" i="3"/>
  <c r="G40" i="3" s="1"/>
  <c r="H41" i="3"/>
  <c r="H40" i="3" s="1"/>
  <c r="I41" i="3"/>
  <c r="I40" i="3" s="1"/>
  <c r="J41" i="3"/>
  <c r="J40" i="3" s="1"/>
  <c r="K41" i="3"/>
  <c r="K40" i="3" s="1"/>
  <c r="L41" i="3"/>
  <c r="L40" i="3" s="1"/>
  <c r="G45" i="3"/>
  <c r="G44" i="3" s="1"/>
  <c r="H45" i="3"/>
  <c r="H44" i="3" s="1"/>
  <c r="I45" i="3"/>
  <c r="I44" i="3" s="1"/>
  <c r="J45" i="3"/>
  <c r="J44" i="3" s="1"/>
  <c r="K45" i="3"/>
  <c r="K44" i="3" s="1"/>
  <c r="L45" i="3"/>
  <c r="L44" i="3" s="1"/>
  <c r="G60" i="3"/>
  <c r="G59" i="3" s="1"/>
  <c r="G64" i="3" s="1"/>
  <c r="G63" i="3" s="1"/>
  <c r="G62" i="3" s="1"/>
  <c r="H60" i="3"/>
  <c r="H59" i="3" s="1"/>
  <c r="H64" i="3" s="1"/>
  <c r="H63" i="3" s="1"/>
  <c r="H62" i="3" s="1"/>
  <c r="I60" i="3"/>
  <c r="I59" i="3" s="1"/>
  <c r="J60" i="3"/>
  <c r="J59" i="3" s="1"/>
  <c r="J58" i="3" s="1"/>
  <c r="K60" i="3"/>
  <c r="K59" i="3" s="1"/>
  <c r="L60" i="3"/>
  <c r="L59" i="3" s="1"/>
  <c r="L58" i="3" s="1"/>
  <c r="J63" i="3"/>
  <c r="J62" i="3" s="1"/>
  <c r="J70" i="3"/>
  <c r="J69" i="3" s="1"/>
  <c r="J68" i="3" s="1"/>
  <c r="J67" i="3" s="1"/>
  <c r="J66" i="3" s="1"/>
  <c r="J65" i="3" s="1"/>
  <c r="G79" i="3"/>
  <c r="G78" i="3" s="1"/>
  <c r="G77" i="3" s="1"/>
  <c r="H79" i="3"/>
  <c r="H78" i="3" s="1"/>
  <c r="H77" i="3" s="1"/>
  <c r="I79" i="3"/>
  <c r="I78" i="3" s="1"/>
  <c r="I77" i="3" s="1"/>
  <c r="I76" i="3" s="1"/>
  <c r="I75" i="3" s="1"/>
  <c r="I74" i="3" s="1"/>
  <c r="I73" i="3" s="1"/>
  <c r="J79" i="3"/>
  <c r="J78" i="3" s="1"/>
  <c r="J77" i="3" s="1"/>
  <c r="J76" i="3" s="1"/>
  <c r="J75" i="3" s="1"/>
  <c r="J74" i="3" s="1"/>
  <c r="J73" i="3" s="1"/>
  <c r="K79" i="3"/>
  <c r="K78" i="3" s="1"/>
  <c r="K77" i="3" s="1"/>
  <c r="K76" i="3" s="1"/>
  <c r="K75" i="3" s="1"/>
  <c r="K74" i="3" s="1"/>
  <c r="K73" i="3" s="1"/>
  <c r="L79" i="3"/>
  <c r="L78" i="3" s="1"/>
  <c r="L77" i="3" s="1"/>
  <c r="L76" i="3" s="1"/>
  <c r="L75" i="3" s="1"/>
  <c r="L74" i="3" s="1"/>
  <c r="L73" i="3" s="1"/>
  <c r="G86" i="3"/>
  <c r="G85" i="3" s="1"/>
  <c r="G84" i="3" s="1"/>
  <c r="G83" i="3" s="1"/>
  <c r="G82" i="3" s="1"/>
  <c r="H86" i="3"/>
  <c r="H85" i="3" s="1"/>
  <c r="H84" i="3" s="1"/>
  <c r="H83" i="3" s="1"/>
  <c r="H82" i="3" s="1"/>
  <c r="I86" i="3"/>
  <c r="I85" i="3" s="1"/>
  <c r="I84" i="3" s="1"/>
  <c r="I83" i="3" s="1"/>
  <c r="I82" i="3" s="1"/>
  <c r="J86" i="3"/>
  <c r="J85" i="3" s="1"/>
  <c r="J84" i="3" s="1"/>
  <c r="J83" i="3" s="1"/>
  <c r="J82" i="3" s="1"/>
  <c r="K86" i="3"/>
  <c r="K85" i="3" s="1"/>
  <c r="K84" i="3" s="1"/>
  <c r="K83" i="3" s="1"/>
  <c r="K82" i="3" s="1"/>
  <c r="L86" i="3"/>
  <c r="L85" i="3" s="1"/>
  <c r="L84" i="3" s="1"/>
  <c r="L83" i="3" s="1"/>
  <c r="L82" i="3" s="1"/>
  <c r="G92" i="3"/>
  <c r="G91" i="3" s="1"/>
  <c r="G90" i="3" s="1"/>
  <c r="G89" i="3" s="1"/>
  <c r="G88" i="3" s="1"/>
  <c r="H92" i="3"/>
  <c r="H91" i="3" s="1"/>
  <c r="H90" i="3" s="1"/>
  <c r="H89" i="3" s="1"/>
  <c r="H88" i="3" s="1"/>
  <c r="I92" i="3"/>
  <c r="I91" i="3" s="1"/>
  <c r="I90" i="3" s="1"/>
  <c r="I89" i="3" s="1"/>
  <c r="I88" i="3" s="1"/>
  <c r="J92" i="3"/>
  <c r="J91" i="3" s="1"/>
  <c r="J90" i="3" s="1"/>
  <c r="J89" i="3" s="1"/>
  <c r="J88" i="3" s="1"/>
  <c r="K92" i="3"/>
  <c r="K91" i="3" s="1"/>
  <c r="K90" i="3" s="1"/>
  <c r="K89" i="3" s="1"/>
  <c r="K88" i="3" s="1"/>
  <c r="L92" i="3"/>
  <c r="L91" i="3" s="1"/>
  <c r="L90" i="3" s="1"/>
  <c r="L89" i="3" s="1"/>
  <c r="L88" i="3" s="1"/>
  <c r="G102" i="3"/>
  <c r="G101" i="3" s="1"/>
  <c r="H102" i="3"/>
  <c r="H101" i="3" s="1"/>
  <c r="H98" i="3" s="1"/>
  <c r="I102" i="3"/>
  <c r="I101" i="3" s="1"/>
  <c r="J102" i="3"/>
  <c r="J101" i="3" s="1"/>
  <c r="K102" i="3"/>
  <c r="K101" i="3" s="1"/>
  <c r="K100" i="3" s="1"/>
  <c r="K99" i="3" s="1"/>
  <c r="L102" i="3"/>
  <c r="L101" i="3" s="1"/>
  <c r="G108" i="3"/>
  <c r="G107" i="3" s="1"/>
  <c r="G104" i="3" s="1"/>
  <c r="H108" i="3"/>
  <c r="H107" i="3" s="1"/>
  <c r="H104" i="3" s="1"/>
  <c r="I108" i="3"/>
  <c r="I107" i="3" s="1"/>
  <c r="J108" i="3"/>
  <c r="J107" i="3" s="1"/>
  <c r="J106" i="3" s="1"/>
  <c r="J105" i="3" s="1"/>
  <c r="K108" i="3"/>
  <c r="K107" i="3" s="1"/>
  <c r="K106" i="3" s="1"/>
  <c r="K105" i="3" s="1"/>
  <c r="L108" i="3"/>
  <c r="L107" i="3" s="1"/>
  <c r="L104" i="3" s="1"/>
  <c r="G114" i="3"/>
  <c r="G113" i="3" s="1"/>
  <c r="H114" i="3"/>
  <c r="H113" i="3" s="1"/>
  <c r="I114" i="3"/>
  <c r="I113" i="3" s="1"/>
  <c r="J114" i="3"/>
  <c r="J113" i="3" s="1"/>
  <c r="K114" i="3"/>
  <c r="K113" i="3" s="1"/>
  <c r="L114" i="3"/>
  <c r="L113" i="3" s="1"/>
  <c r="G117" i="3"/>
  <c r="H117" i="3"/>
  <c r="H116" i="3" s="1"/>
  <c r="I117" i="3"/>
  <c r="I116" i="3" s="1"/>
  <c r="J117" i="3"/>
  <c r="J116" i="3" s="1"/>
  <c r="K117" i="3"/>
  <c r="K116" i="3" s="1"/>
  <c r="L117" i="3"/>
  <c r="L116" i="3" s="1"/>
  <c r="G120" i="3"/>
  <c r="G119" i="3" s="1"/>
  <c r="H120" i="3"/>
  <c r="H119" i="3" s="1"/>
  <c r="I120" i="3"/>
  <c r="I119" i="3" s="1"/>
  <c r="J120" i="3"/>
  <c r="J119" i="3" s="1"/>
  <c r="K120" i="3"/>
  <c r="K119" i="3" s="1"/>
  <c r="L120" i="3"/>
  <c r="L119" i="3" s="1"/>
  <c r="G123" i="3"/>
  <c r="G122" i="3" s="1"/>
  <c r="H123" i="3"/>
  <c r="H122" i="3" s="1"/>
  <c r="I123" i="3"/>
  <c r="I122" i="3" s="1"/>
  <c r="J123" i="3"/>
  <c r="J122" i="3" s="1"/>
  <c r="K123" i="3"/>
  <c r="K122" i="3" s="1"/>
  <c r="L123" i="3"/>
  <c r="L122" i="3" s="1"/>
  <c r="G129" i="3"/>
  <c r="G128" i="3" s="1"/>
  <c r="H129" i="3"/>
  <c r="H128" i="3" s="1"/>
  <c r="I129" i="3"/>
  <c r="I128" i="3" s="1"/>
  <c r="I127" i="3" s="1"/>
  <c r="I126" i="3" s="1"/>
  <c r="I125" i="3" s="1"/>
  <c r="J129" i="3"/>
  <c r="J128" i="3" s="1"/>
  <c r="K129" i="3"/>
  <c r="K128" i="3" s="1"/>
  <c r="L129" i="3"/>
  <c r="L128" i="3" s="1"/>
  <c r="G77" i="1" l="1"/>
  <c r="E76" i="1"/>
  <c r="G70" i="1"/>
  <c r="F49" i="1"/>
  <c r="F22" i="1"/>
  <c r="F12" i="1" s="1"/>
  <c r="F70" i="1"/>
  <c r="H115" i="4"/>
  <c r="F58" i="1"/>
  <c r="H68" i="4"/>
  <c r="H67" i="4" s="1"/>
  <c r="H66" i="4" s="1"/>
  <c r="K21" i="4"/>
  <c r="I21" i="4"/>
  <c r="M21" i="4"/>
  <c r="L21" i="4"/>
  <c r="J21" i="4"/>
  <c r="L64" i="3"/>
  <c r="L63" i="3" s="1"/>
  <c r="L62" i="3" s="1"/>
  <c r="L57" i="3" s="1"/>
  <c r="L56" i="3" s="1"/>
  <c r="L55" i="3" s="1"/>
  <c r="L35" i="3"/>
  <c r="L34" i="3" s="1"/>
  <c r="L33" i="3" s="1"/>
  <c r="H35" i="3"/>
  <c r="H34" i="3" s="1"/>
  <c r="H33" i="3" s="1"/>
  <c r="G35" i="3"/>
  <c r="G34" i="3" s="1"/>
  <c r="G33" i="3" s="1"/>
  <c r="G23" i="3"/>
  <c r="G22" i="3" s="1"/>
  <c r="G15" i="3" s="1"/>
  <c r="J35" i="3"/>
  <c r="J34" i="3" s="1"/>
  <c r="J33" i="3" s="1"/>
  <c r="K127" i="3"/>
  <c r="K126" i="3" s="1"/>
  <c r="K125" i="3" s="1"/>
  <c r="H81" i="3"/>
  <c r="I35" i="3"/>
  <c r="I34" i="3" s="1"/>
  <c r="I33" i="3" s="1"/>
  <c r="D36" i="1"/>
  <c r="D12" i="1" s="1"/>
  <c r="I100" i="3"/>
  <c r="I99" i="3" s="1"/>
  <c r="I98" i="3"/>
  <c r="H23" i="3"/>
  <c r="H22" i="3" s="1"/>
  <c r="H15" i="3" s="1"/>
  <c r="K58" i="3"/>
  <c r="K64" i="3"/>
  <c r="K63" i="3" s="1"/>
  <c r="K62" i="3" s="1"/>
  <c r="K81" i="3"/>
  <c r="L81" i="3"/>
  <c r="J57" i="3"/>
  <c r="J56" i="3" s="1"/>
  <c r="J55" i="3" s="1"/>
  <c r="J127" i="3"/>
  <c r="J126" i="3" s="1"/>
  <c r="J125" i="3" s="1"/>
  <c r="G81" i="3"/>
  <c r="J68" i="4"/>
  <c r="J67" i="4" s="1"/>
  <c r="J66" i="4" s="1"/>
  <c r="G127" i="3"/>
  <c r="G126" i="3" s="1"/>
  <c r="G125" i="3" s="1"/>
  <c r="H21" i="4"/>
  <c r="M68" i="4"/>
  <c r="M67" i="4" s="1"/>
  <c r="M66" i="4" s="1"/>
  <c r="J112" i="3"/>
  <c r="J111" i="3" s="1"/>
  <c r="J110" i="3" s="1"/>
  <c r="G106" i="3"/>
  <c r="G105" i="3" s="1"/>
  <c r="H127" i="3"/>
  <c r="H126" i="3" s="1"/>
  <c r="H125" i="3" s="1"/>
  <c r="I112" i="3"/>
  <c r="I111" i="3" s="1"/>
  <c r="I110" i="3" s="1"/>
  <c r="K104" i="3"/>
  <c r="K35" i="3"/>
  <c r="K34" i="3" s="1"/>
  <c r="K33" i="3" s="1"/>
  <c r="H106" i="3"/>
  <c r="H105" i="3" s="1"/>
  <c r="H100" i="3"/>
  <c r="H99" i="3" s="1"/>
  <c r="I81" i="3"/>
  <c r="E22" i="5"/>
  <c r="H76" i="3"/>
  <c r="H75" i="3" s="1"/>
  <c r="H74" i="3" s="1"/>
  <c r="H73" i="3" s="1"/>
  <c r="H71" i="3" s="1"/>
  <c r="H70" i="3" s="1"/>
  <c r="H69" i="3" s="1"/>
  <c r="H68" i="3" s="1"/>
  <c r="H67" i="3" s="1"/>
  <c r="H66" i="3" s="1"/>
  <c r="H65" i="3" s="1"/>
  <c r="H112" i="3"/>
  <c r="H111" i="3" s="1"/>
  <c r="H110" i="3" s="1"/>
  <c r="H97" i="3" s="1"/>
  <c r="J81" i="3"/>
  <c r="I58" i="3"/>
  <c r="I64" i="3"/>
  <c r="I63" i="3" s="1"/>
  <c r="I62" i="3" s="1"/>
  <c r="L127" i="3"/>
  <c r="L126" i="3" s="1"/>
  <c r="L125" i="3" s="1"/>
  <c r="I106" i="3"/>
  <c r="I105" i="3" s="1"/>
  <c r="I104" i="3"/>
  <c r="J104" i="3"/>
  <c r="K71" i="3"/>
  <c r="K70" i="3" s="1"/>
  <c r="K69" i="3" s="1"/>
  <c r="K68" i="3" s="1"/>
  <c r="K67" i="3" s="1"/>
  <c r="K66" i="3" s="1"/>
  <c r="K65" i="3" s="1"/>
  <c r="K23" i="3"/>
  <c r="K22" i="3" s="1"/>
  <c r="K15" i="3" s="1"/>
  <c r="G116" i="3"/>
  <c r="G112" i="3" s="1"/>
  <c r="G111" i="3" s="1"/>
  <c r="G110" i="3" s="1"/>
  <c r="L112" i="3"/>
  <c r="L111" i="3" s="1"/>
  <c r="L110" i="3" s="1"/>
  <c r="L106" i="3"/>
  <c r="L105" i="3" s="1"/>
  <c r="L98" i="3"/>
  <c r="L100" i="3"/>
  <c r="L99" i="3" s="1"/>
  <c r="G98" i="3"/>
  <c r="G100" i="3"/>
  <c r="G99" i="3" s="1"/>
  <c r="L71" i="3"/>
  <c r="L70" i="3" s="1"/>
  <c r="L69" i="3" s="1"/>
  <c r="L68" i="3" s="1"/>
  <c r="L67" i="3" s="1"/>
  <c r="L66" i="3" s="1"/>
  <c r="L65" i="3" s="1"/>
  <c r="G76" i="3"/>
  <c r="G75" i="3" s="1"/>
  <c r="G74" i="3" s="1"/>
  <c r="G73" i="3" s="1"/>
  <c r="G71" i="3" s="1"/>
  <c r="G70" i="3" s="1"/>
  <c r="G69" i="3" s="1"/>
  <c r="G68" i="3" s="1"/>
  <c r="G67" i="3" s="1"/>
  <c r="G66" i="3" s="1"/>
  <c r="G65" i="3" s="1"/>
  <c r="I71" i="3"/>
  <c r="I70" i="3" s="1"/>
  <c r="I69" i="3" s="1"/>
  <c r="I68" i="3" s="1"/>
  <c r="I67" i="3" s="1"/>
  <c r="I66" i="3" s="1"/>
  <c r="I65" i="3" s="1"/>
  <c r="K112" i="3"/>
  <c r="K111" i="3" s="1"/>
  <c r="K110" i="3" s="1"/>
  <c r="K98" i="3"/>
  <c r="G58" i="3"/>
  <c r="G57" i="3" s="1"/>
  <c r="G56" i="3" s="1"/>
  <c r="G55" i="3" s="1"/>
  <c r="I23" i="3"/>
  <c r="I22" i="3" s="1"/>
  <c r="I15" i="3" s="1"/>
  <c r="L23" i="3"/>
  <c r="L22" i="3" s="1"/>
  <c r="L15" i="3" s="1"/>
  <c r="J23" i="3"/>
  <c r="J22" i="3" s="1"/>
  <c r="J15" i="3" s="1"/>
  <c r="J98" i="3"/>
  <c r="J100" i="3"/>
  <c r="J99" i="3" s="1"/>
  <c r="H58" i="3"/>
  <c r="H57" i="3" s="1"/>
  <c r="H56" i="3" s="1"/>
  <c r="H55" i="3" s="1"/>
  <c r="G57" i="1" l="1"/>
  <c r="G58" i="1"/>
  <c r="F57" i="1"/>
  <c r="D77" i="1"/>
  <c r="G14" i="3"/>
  <c r="L14" i="3"/>
  <c r="G97" i="3"/>
  <c r="J97" i="3"/>
  <c r="I97" i="3"/>
  <c r="J14" i="3"/>
  <c r="K57" i="3"/>
  <c r="K56" i="3" s="1"/>
  <c r="K55" i="3" s="1"/>
  <c r="K14" i="3" s="1"/>
  <c r="H14" i="3"/>
  <c r="H12" i="3" s="1"/>
  <c r="K97" i="3"/>
  <c r="E17" i="5"/>
  <c r="I57" i="3"/>
  <c r="I56" i="3" s="1"/>
  <c r="I55" i="3" s="1"/>
  <c r="I14" i="3" s="1"/>
  <c r="L97" i="3"/>
  <c r="F77" i="1" l="1"/>
  <c r="D76" i="1"/>
  <c r="F76" i="1"/>
  <c r="L12" i="3"/>
  <c r="J12" i="3"/>
  <c r="G12" i="3"/>
  <c r="I12" i="3"/>
  <c r="K12" i="3"/>
  <c r="R21" i="4"/>
  <c r="F26" i="5" l="1"/>
  <c r="G76" i="1"/>
  <c r="Q12" i="3"/>
  <c r="Q13" i="3" s="1"/>
  <c r="F25" i="5" l="1"/>
  <c r="F22" i="5"/>
  <c r="G26" i="5"/>
  <c r="F24" i="5" l="1"/>
  <c r="G25" i="5"/>
  <c r="G22" i="5"/>
  <c r="F17" i="5"/>
  <c r="G17" i="5" s="1"/>
  <c r="F23" i="5" l="1"/>
  <c r="G23" i="5" s="1"/>
  <c r="G24" i="5"/>
</calcChain>
</file>

<file path=xl/sharedStrings.xml><?xml version="1.0" encoding="utf-8"?>
<sst xmlns="http://schemas.openxmlformats.org/spreadsheetml/2006/main" count="1960" uniqueCount="411">
  <si>
    <t>000  1  11  05000  00  0000  120</t>
  </si>
  <si>
    <t>000  1  11  05010  00  0000  120</t>
  </si>
  <si>
    <t>000  1  11  00000  00  0000  000</t>
  </si>
  <si>
    <t>НАЛОГОВЫЕ И НЕНАЛОГОВЫЕ ДОХОДЫ</t>
  </si>
  <si>
    <t>Дотации на выравнивание бюджетной обеспеченности</t>
  </si>
  <si>
    <t>Налог на доходы физических лиц</t>
  </si>
  <si>
    <t>000  1  01  02010  01  0000  110</t>
  </si>
  <si>
    <t>000  1  01  02020  01  0000  110</t>
  </si>
  <si>
    <t>000  1  01  02030  01  0000  110</t>
  </si>
  <si>
    <t>000  1  01  02040  01  0000  110</t>
  </si>
  <si>
    <t>Код бюджетной классификации Российской Федерации</t>
  </si>
  <si>
    <t>Наименование доходов</t>
  </si>
  <si>
    <t>НАЛОГИ НА ПРИБЫЛЬ, ДОХОДЫ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</si>
  <si>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</si>
  <si>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</si>
  <si>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</si>
  <si>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</si>
  <si>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</si>
  <si>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</si>
  <si>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</si>
  <si>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</si>
  <si>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000  1  11  09040  00  0000  120</t>
  </si>
  <si>
    <t>000  1  11  09000  00  0000  120</t>
  </si>
  <si>
    <t>000  1  05  00000  00  0000  000</t>
  </si>
  <si>
    <t>000  1  05  03000  01  0000  110</t>
  </si>
  <si>
    <t>000  1  05  03010  01  0000  110</t>
  </si>
  <si>
    <t>000  1  06  00000  00  0000  000</t>
  </si>
  <si>
    <t>000  1  06  01000  00  0000  110</t>
  </si>
  <si>
    <t>000  1  06  01030  10  0000  110</t>
  </si>
  <si>
    <t>000  1  06  06000  00  0000  110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</si>
  <si>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</si>
  <si>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</si>
  <si>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000  1  00  00000  00  0000  000</t>
  </si>
  <si>
    <t>000  1  01  00000  00  0000  000</t>
  </si>
  <si>
    <t>000  1  01  02000  01  0000  110</t>
  </si>
  <si>
    <t>000  2  00  00000  00  0000  000</t>
  </si>
  <si>
    <t>000  2  02  00000  00  0000  000</t>
  </si>
  <si>
    <t>000  2  18  05000  10  0000  000</t>
  </si>
  <si>
    <t>Доходы бюджетов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</si>
  <si>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000  2  18  05010  10  0000  151</t>
  </si>
  <si>
    <t xml:space="preserve"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</si>
  <si>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Платежи от государственных и муниципальных унитарных предприятий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</si>
  <si>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</si>
  <si>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</si>
  <si>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</si>
  <si>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</si>
  <si>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000 1 13 02995 10 0000 130</t>
  </si>
  <si>
    <t>000 1 14 00000 00 0000 000</t>
  </si>
  <si>
    <t>ДОХОДЫ ОТ ПРОДАЖИ МАТЕРИАЛЬНЫХ И НЕМАТЕРИАЛЬНЫХ АКТИВОВ</t>
  </si>
  <si>
    <t>000 1 14 06000 00 0000 430</t>
  </si>
  <si>
    <t>000 1 14 06025 10 0000 430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</si>
  <si>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</si>
  <si>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000 1 11 07000 00 0000 120</t>
  </si>
  <si>
    <t>ШТРАФЫ, САНКЦИИ, ВОЗМЕЩЕНИЕ УЩЕРБА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</si>
  <si>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</si>
  <si>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</si>
  <si>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</si>
  <si>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</si>
  <si>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</si>
  <si>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</si>
  <si>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</si>
  <si>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000  1  06  06033  10  0000  110</t>
  </si>
  <si>
    <t>Земельный налог с организаций, обладающих земельным участком, расположенным в границах сельских поселений</t>
  </si>
  <si>
    <t>Исполнение</t>
  </si>
  <si>
    <t xml:space="preserve">                      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</si>
  <si>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                      Приложение 1</t>
  </si>
  <si>
    <t>Земельный налог с организаций</t>
  </si>
  <si>
    <t>Земельный налог с физических лиц</t>
  </si>
  <si>
    <t xml:space="preserve">                                                                                                                      сельское поселение Илирней</t>
  </si>
  <si>
    <t>540</t>
  </si>
  <si>
    <t>98 2 00 80250</t>
  </si>
  <si>
    <t>03</t>
  </si>
  <si>
    <t xml:space="preserve">05 </t>
  </si>
  <si>
    <t>500</t>
  </si>
  <si>
    <t>Прочие мероприятия по благоустройству городских округов и поселений (Межбюджетные  трансферты)</t>
  </si>
  <si>
    <t>98 2 00 80230</t>
  </si>
  <si>
    <t>Озеленение (Межбюджетные  трансферты)</t>
  </si>
  <si>
    <t>98 2 1011</t>
  </si>
  <si>
    <t>02</t>
  </si>
  <si>
    <t>11</t>
  </si>
  <si>
    <t>Иные межбюджетные  трансферты</t>
  </si>
  <si>
    <t>Межбюджетные  трансферты</t>
  </si>
  <si>
    <t>Компенсация расходов на оплату стоимости проезда и провоза багажа в соответствии с Решением сессии Совета депутатов № 2 от               8 февраля 2012 года «Об утверждении Порядка предоставления некоторых гарантий и компенсаций для лиц, работающих в организациях, финансируемых из бюджета муниципального образования
городское поселение Билибино», за счет межбюджетных трансфертов из бюджета поселения</t>
  </si>
  <si>
    <t>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</t>
  </si>
  <si>
    <t>98 П 9927</t>
  </si>
  <si>
    <t>Физическая культура и спорт</t>
  </si>
  <si>
    <t>98 2 8025</t>
  </si>
  <si>
    <t>05</t>
  </si>
  <si>
    <t>Прочие мероприятия по благоустройству городских округов и поселений</t>
  </si>
  <si>
    <t>98 2 8024</t>
  </si>
  <si>
    <t>Организация и содержание мест захоронения</t>
  </si>
  <si>
    <t>98 2 8023</t>
  </si>
  <si>
    <t>Озеленение</t>
  </si>
  <si>
    <t>98 2 00 80210</t>
  </si>
  <si>
    <t>Уличное освещение (Межбюджетные  трансферты)</t>
  </si>
  <si>
    <t>98 2 8021</t>
  </si>
  <si>
    <t>Уличное освещение</t>
  </si>
  <si>
    <t>Благоустройство</t>
  </si>
  <si>
    <t>810</t>
  </si>
  <si>
    <t>82 2 8034</t>
  </si>
  <si>
    <t>Субсидии юридическим лицам (кроме некоммерческих организаций), индивидуальным предпринимателям, физическим лицам</t>
  </si>
  <si>
    <t>800</t>
  </si>
  <si>
    <t>Иные бюджетные ассигнования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</si>
  <si>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</si>
  <si>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 xml:space="preserve">Коммунальное хозяйство </t>
  </si>
  <si>
    <t>98 2 8201</t>
  </si>
  <si>
    <t>01</t>
  </si>
  <si>
    <t>Жилищное хозяйство</t>
  </si>
  <si>
    <t>Жилищно-коммунальное хозяйство</t>
  </si>
  <si>
    <t>12</t>
  </si>
  <si>
    <t>04</t>
  </si>
  <si>
    <t>Другие вопросы в области национальной экономики</t>
  </si>
  <si>
    <t>Национальная экономика</t>
  </si>
  <si>
    <t>98 2 8022</t>
  </si>
  <si>
    <t>09</t>
  </si>
  <si>
    <t>Дорожное хозяйство (дорожные фонды)</t>
  </si>
  <si>
    <t>82 2 8103</t>
  </si>
  <si>
    <t>08</t>
  </si>
  <si>
    <t>Транспорт</t>
  </si>
  <si>
    <t>244</t>
  </si>
  <si>
    <t>82 2 8033</t>
  </si>
  <si>
    <t>14</t>
  </si>
  <si>
    <t>Прочая 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</si>
  <si>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</si>
  <si>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</si>
  <si>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</si>
  <si>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</si>
  <si>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</si>
  <si>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</si>
  <si>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80 2 5118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</si>
  <si>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</si>
  <si>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</si>
  <si>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120</t>
  </si>
  <si>
    <t>Расходы на выплаты персоналу государственных (муниципальных) органов</t>
  </si>
  <si>
    <t>100</t>
  </si>
  <si>
    <t>80 2 0000</t>
  </si>
  <si>
    <t>Мобилизационная и вневойсковая подготовка</t>
  </si>
  <si>
    <t>Национальная оборона</t>
  </si>
  <si>
    <t>360</t>
  </si>
  <si>
    <t>82 2 8035</t>
  </si>
  <si>
    <t>13</t>
  </si>
  <si>
    <t>Иные выплаты населению</t>
  </si>
  <si>
    <t>300</t>
  </si>
  <si>
    <t>Социальное обеспечение и иные выплаты населению</t>
  </si>
  <si>
    <t>82 2 8032</t>
  </si>
  <si>
    <t>Другие общегосударственные вопросы</t>
  </si>
  <si>
    <t>84 2 00 00230</t>
  </si>
  <si>
    <t>07</t>
  </si>
  <si>
    <t>Расходы на проведение выборов в представительные органы муниципального образования</t>
  </si>
  <si>
    <t>84 2</t>
  </si>
  <si>
    <t>84</t>
  </si>
  <si>
    <t>Избирательная комиссия муниципального образования</t>
  </si>
  <si>
    <t>852</t>
  </si>
  <si>
    <t>80 2 0011</t>
  </si>
  <si>
    <t>Уплата прочих налогов, сборов и иных платежей</t>
  </si>
  <si>
    <t>851</t>
  </si>
  <si>
    <t>Уплата налога на имущество организаций и земельного налога</t>
  </si>
  <si>
    <t>850</t>
  </si>
  <si>
    <t>Уплата налогов, сборов и иных платежей</t>
  </si>
  <si>
    <t>242</t>
  </si>
  <si>
    <t>Закупка товаров, работ, услуг в сфере информационно-коммуникационных технологий</t>
  </si>
  <si>
    <t>80 2 00 00110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</si>
  <si>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государственных (муниципальных) нужд)</t>
  </si>
  <si>
    <t>122</t>
  </si>
  <si>
    <t>Иные выплаты персоналу государственных (муниципальных) органов, за исключением фонда оплаты труда</t>
  </si>
  <si>
    <t>Обеспечение функционирования  исполнительно - распорядительных органов местного самоуправления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</si>
  <si>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</si>
  <si>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80 1 00 10110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</si>
  <si>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</si>
  <si>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80 1 0004</t>
  </si>
  <si>
    <t>80 1 00 00040</t>
  </si>
  <si>
    <t>Расходы на обеспечение деятельности Главы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</si>
  <si>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Глава муниципального образования</t>
  </si>
  <si>
    <t>80 1 0000</t>
  </si>
  <si>
    <t>Обеспечение функционирования Главы муниципального образования и его заместителей</t>
  </si>
  <si>
    <t>77 Б 1011</t>
  </si>
  <si>
    <t>77 Б 0000</t>
  </si>
  <si>
    <t>Исполнение публичных (публично-нормативных) обязательств за счет средств бюджета поселения</t>
  </si>
  <si>
    <t>77 0 0000</t>
  </si>
  <si>
    <t>Непрограммные направления расходов по исполнению публичных (публично-нормативных) обязательств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</si>
  <si>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</si>
  <si>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</si>
  <si>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сельское поселение Илирней</t>
  </si>
  <si>
    <t>ВСЕГО</t>
  </si>
  <si>
    <t>7</t>
  </si>
  <si>
    <t>остаток на 01.01.</t>
  </si>
  <si>
    <t>ФНР</t>
  </si>
  <si>
    <t>передвижки</t>
  </si>
  <si>
    <t>собственные доходы</t>
  </si>
  <si>
    <t>субъвенция</t>
  </si>
  <si>
    <t>дотация</t>
  </si>
  <si>
    <t>2015</t>
  </si>
  <si>
    <t>ВР</t>
  </si>
  <si>
    <t>ЦСР</t>
  </si>
  <si>
    <t>ПР</t>
  </si>
  <si>
    <t>РЗ</t>
  </si>
  <si>
    <t>Глав-ный рас-поря-дитель средств</t>
  </si>
  <si>
    <t>Наименование</t>
  </si>
  <si>
    <t xml:space="preserve">                                                                         сельское поселение Илирней</t>
  </si>
  <si>
    <t xml:space="preserve">                                                                         муниципального образования</t>
  </si>
  <si>
    <t xml:space="preserve">                                                                         Приложение 2</t>
  </si>
  <si>
    <t xml:space="preserve">                                                                         Приложение 3</t>
  </si>
  <si>
    <t xml:space="preserve">98 2 </t>
  </si>
  <si>
    <t>Предоставление межбюджетных трансфертов</t>
  </si>
  <si>
    <t>Расходы на проведение выборов Главы муниципального образования (Закупка товаров, работ и услуг для государственных (муниципальных) нужд)</t>
  </si>
  <si>
    <t>Проведение выборов Главы муниципального образования и Депутатов муниципального образования</t>
  </si>
  <si>
    <t xml:space="preserve">80 2 </t>
  </si>
  <si>
    <t xml:space="preserve">80 1 </t>
  </si>
  <si>
    <t>6</t>
  </si>
  <si>
    <t xml:space="preserve"> </t>
  </si>
  <si>
    <t xml:space="preserve">                 от _____ декабря 2014 года № ____</t>
  </si>
  <si>
    <t xml:space="preserve">                 сельское поселение Анюйск</t>
  </si>
  <si>
    <t xml:space="preserve">                 муниципального образования</t>
  </si>
  <si>
    <t xml:space="preserve">                 к решению Совета депутатов</t>
  </si>
  <si>
    <t xml:space="preserve">                 Приложение 8</t>
  </si>
  <si>
    <t xml:space="preserve">                               сельское поселение Илирней</t>
  </si>
  <si>
    <t xml:space="preserve">                               муниципального образования</t>
  </si>
  <si>
    <t xml:space="preserve">                               Приложение 4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</si>
  <si>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</si>
  <si>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</si>
  <si>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</si>
  <si>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</si>
  <si>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</si>
  <si>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</si>
  <si>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</si>
  <si>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</si>
  <si>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</si>
  <si>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</si>
  <si>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</si>
  <si>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</si>
  <si>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</si>
  <si>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</si>
  <si>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</si>
  <si>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</si>
  <si>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</si>
  <si>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</si>
  <si>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</si>
  <si>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</si>
  <si>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</si>
  <si>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</si>
  <si>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Бюджетные кредиты от других бюджетов бюджетной системы Российской Федерации в валюте Российской Федерации</t>
  </si>
  <si>
    <t>000 01 03 01 00 00 0000 000</t>
  </si>
  <si>
    <t>Бюджетные кредиты от других бюджетов бюджетной системы Российской Федерации</t>
  </si>
  <si>
    <t>000 01 03 00 00 00 0000 000</t>
  </si>
  <si>
    <t>ИСТОЧНИКИ ВНУТРЕННЕГО ФИНАНСИРОВАНИЯ ДЕФИЦИТОВ БЮДЖЕТОВ</t>
  </si>
  <si>
    <t>000 01 00 00 00 00 0000 000</t>
  </si>
  <si>
    <t>Исполнение %</t>
  </si>
  <si>
    <t>(включая перечень статей и видов источников финансирования дефицита бюджетов)</t>
  </si>
  <si>
    <t>Источники  внутреннего финансирования</t>
  </si>
  <si>
    <t>переданные</t>
  </si>
  <si>
    <t>Межбюджетные трансферты бюджетам муниципальных районов из бюджетов поселений 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</si>
  <si>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</si>
  <si>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>Иные межбюджетные трансферты</t>
  </si>
  <si>
    <t xml:space="preserve">Прочие мероприятия по благоустройству городских округов и поселений </t>
  </si>
  <si>
    <t xml:space="preserve">Озеленение </t>
  </si>
  <si>
    <t xml:space="preserve">Уличное освещение </t>
  </si>
  <si>
    <t>4</t>
  </si>
  <si>
    <t>3</t>
  </si>
  <si>
    <t>2</t>
  </si>
  <si>
    <t>передаваемых в бюджет муниципального района из бюджета сельского поселения Илирней</t>
  </si>
  <si>
    <t>Распределение иных межбюджетных трансфертов,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</si>
  <si>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</si>
  <si>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</si>
  <si>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000  1  06  06030  00  0000  110</t>
  </si>
  <si>
    <t>000 1 06 06040 00 0000 110</t>
  </si>
  <si>
    <t>Земельный налог с физических лиц, обладающих земельным участком, расположенным в границах  городских  поселений</t>
  </si>
  <si>
    <t>000  1  06  06020  00  0000  110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</si>
  <si>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</si>
  <si>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000  1  06  06023  13  0000  110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</si>
  <si>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налогооболожения, расположенным в границах городских поселений</t>
  </si>
  <si>
    <t>000  1  08  04000  01  0000  110</t>
  </si>
  <si>
    <t>000  1  08  04020  01  0000  110</t>
  </si>
  <si>
    <t>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</si>
  <si>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</si>
  <si>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</si>
  <si>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000  1  11  05013  13  0000  120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</si>
  <si>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</si>
  <si>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</si>
  <si>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</si>
  <si>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</si>
  <si>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</si>
  <si>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000  1  11  09045  13  0000  120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</si>
  <si>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</si>
  <si>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 бюджетов поселений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</si>
  <si>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</si>
  <si>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</si>
  <si>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</si>
  <si>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</si>
  <si>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</si>
  <si>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</si>
  <si>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</si>
  <si>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</si>
  <si>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</si>
  <si>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</si>
  <si>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</si>
  <si>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</si>
  <si>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000 2 02 15002 00 0000 151</t>
  </si>
  <si>
    <t>Дотации бюджетам на поддержку мер по обеспечению сбалансированности бюджетов</t>
  </si>
  <si>
    <t>000 2 02 15002 13 0000 151</t>
  </si>
  <si>
    <t>Дотации бюджетам городских поселений на поддержку мер по обеспечению сбалансированности бюджетов</t>
  </si>
  <si>
    <t>Субвенции бюджетам бюджетной системы Российской Федерации</t>
  </si>
  <si>
    <t xml:space="preserve"> Субвенции бюджетам сельских поселений на осуществление  первичного воинского учета на территориях, где отсутствуют военные комиссариаты</t>
  </si>
  <si>
    <t>000  2  18  00000  00  0000  000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</si>
  <si>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</si>
  <si>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</si>
  <si>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000 2 19 35118 10 0000 151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</si>
  <si>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</si>
  <si>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</si>
  <si>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Компенсация расходов на оплату стоимости проезда и провоза багажа в соответствии с Решение сессии сессии Совета депутатов № 1 от 01.11.2012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
сельское поселение Островное»</t>
  </si>
  <si>
    <t>Непрограммное направление расходов по обеспечению функционирования органов местного самоуправления</t>
  </si>
  <si>
    <t xml:space="preserve">80 </t>
  </si>
  <si>
    <t>Обеспечение функционирования Главы муниципального образования</t>
  </si>
  <si>
    <r>
      <rPr>
        <sz val="10"/>
        <color rgb="FFFF0000"/>
        <rFont val="Times New Roman"/>
        <family val="1"/>
        <charset val="204"/>
      </rPr>
      <t xml:space="preserve">Расходы на обеспечение деятельности Главы муниципального образования по непрограммному направлению расходов "Обеспечение функционирования Главы муниципального образования и его заместителей" в рамках непрограммного направления деятельности "Обеспечение функционирования органов местного самоуправления (муниципальных органов)" </t>
    </r>
    <r>
      <rPr>
        <sz val="10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</si>
  <si>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Обеспечение функционирования исполнительно - распорядительных органов местного самоуправления</t>
  </si>
  <si>
    <t>Расходы на содержание Центрального аппарата органов местного самоуправления (муниципальных  органов)  (Иные бюджетные ассигнования)</t>
  </si>
  <si>
    <t>Обеспечение проведения выборов и референдумов</t>
  </si>
  <si>
    <r>
      <rPr>
        <sz val="10"/>
        <color rgb="FFFF0000"/>
        <rFont val="Times New Roman"/>
        <family val="1"/>
        <charset val="204"/>
      </rPr>
      <t>Расходы на содержание Центрального аппарата исполнительно - распорядительных органов местного самоуправления муниципального образования (в том числе Центральный аппарат Счетной палаты муниципального образования и избирательной комиссии муниципального образования)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</t>
    </r>
    <r>
      <rPr>
        <sz val="10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</si>
  <si>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Непрограммное направление расходов , связанные с обязательствами муниципального образования</t>
  </si>
  <si>
    <t>82 00 00000</t>
  </si>
  <si>
    <t>82 2 00 00000</t>
  </si>
  <si>
    <t>Расходы на обеспечение первичных мер пожарной безопасности в границах населенных пунктов поселения (Закупка товаров, работ и услуг для государственных (муниципальных) нужд)</t>
  </si>
  <si>
    <t>82 2 00 80320</t>
  </si>
  <si>
    <t>Расходы на Почетные Грамоты (Социальное обеспечение и иные выплаты населению)</t>
  </si>
  <si>
    <t>82 2 00 80350</t>
  </si>
  <si>
    <r>
      <rPr>
        <sz val="10"/>
        <color rgb="FFFF0000"/>
        <rFont val="Times New Roman"/>
        <family val="1"/>
        <charset val="204"/>
      </rPr>
      <t>Расходы на содержание Центрального аппарата исполнительно - распорядительных органов местного самоуправления муниципального образования (в том числе Центральный аппарат Счетной палаты муниципального образования и избирательной комиссии муниципального образования)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</t>
    </r>
    <r>
      <rPr>
        <sz val="10"/>
        <rFont val="Times New Roman"/>
        <family val="1"/>
      </rPr>
      <t xml:space="preserve"> (Иные бюджетные ассигнования)</t>
    </r>
  </si>
  <si>
    <t>Осуществление первичного воинского учета на территориях, где отсутствуют военные комиссариаты</t>
  </si>
  <si>
    <r>
      <rPr>
        <sz val="10"/>
        <color rgb="FFFF0000"/>
        <rFont val="Times New Roman"/>
        <family val="1"/>
        <charset val="204"/>
      </rPr>
      <t xml:space="preserve">Расходы по осуществлению первичного воинского учета на территориях, где отсутствуют военные комиссариаты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 </t>
    </r>
    <r>
      <rPr>
        <sz val="10"/>
        <rFont val="Times New Roman"/>
        <family val="1"/>
      </rPr>
      <t>(Закупка товаров, работ и услуг для государственных (муниципальных) нужд)</t>
    </r>
  </si>
  <si>
    <t>80 2 00 51180</t>
  </si>
  <si>
    <t>84 2 00 00240</t>
  </si>
  <si>
    <t>80</t>
  </si>
  <si>
    <t>80 2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</si>
  <si>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</si>
  <si>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82 0 00 00000</t>
  </si>
  <si>
    <t>Расходы на осуществление мер по противодействию терроризму и экстремизму (расходы на видеонаблюдение) (Закупка товаров, работ и услуг для государственных (муниципальных) нужд)</t>
  </si>
  <si>
    <t>82 2 00 80330</t>
  </si>
  <si>
    <t>Расходы на автомобильный транспорт (субсидии на возмещение недополученных доходов по пассажирским перевозкам Муниципальному автотранспортному предприятию Билибинского муниципального района) (Иные бюджетные ассигнования)</t>
  </si>
  <si>
    <t>82 2 00 81030</t>
  </si>
  <si>
    <t>98 0 00 00000</t>
  </si>
  <si>
    <t>98 2 00 00000</t>
  </si>
  <si>
    <t>Содержание автомобильных дорог и инженерных сооружений на них в границах городских округов и поселений (Межбюджетные  трансферты)</t>
  </si>
  <si>
    <t>98 2 00 80220</t>
  </si>
  <si>
    <t>Разработка и актуализация документов территориального планирования муниципального образования (Межбюджетные  трансферты)</t>
  </si>
  <si>
    <t>98 2 00 81050</t>
  </si>
  <si>
    <t>Капитальный ремонт муниципального жилого фонда  (Межбюджетные  трансферты)</t>
  </si>
  <si>
    <t>98 2 00 82010</t>
  </si>
  <si>
    <t>Расходы на мероприятия в области коммунального хозяйства (субсидии Муниципальному предприятию городского поселения Билибино «СЕВЕРЯНКА» на компенсацию недополученных доходов, связанных с предоставлением гостиничных услуг жителям национальных сел Билибинского муниципального района) (Иные бюджетные ассигнования)</t>
  </si>
  <si>
    <t>82 2 00 80340</t>
  </si>
  <si>
    <t xml:space="preserve">98 </t>
  </si>
  <si>
    <t>Организация и содержание мест захоронения (Межбюджетные  трансферты)</t>
  </si>
  <si>
    <t>98 2 00 80240</t>
  </si>
  <si>
    <t>Другие вопросы в области жилищно-коммунального хозяйства</t>
  </si>
  <si>
    <t>Субсидии предприятиям на поддержку жилищно-коммунального хозяйства, торговли и пищевой промышленности  (Межбюджетные  трансферты)</t>
  </si>
  <si>
    <t>98 2 00 81040</t>
  </si>
  <si>
    <t>Физическая культура</t>
  </si>
  <si>
    <t>Обеспечение деятельности муниципальных  органов и подведомственных учреждений за счет межбюджетных трансфертов из бюджета поселения</t>
  </si>
  <si>
    <t>98 П 00 00000</t>
  </si>
  <si>
    <t>Финансовое обеспечение выполнения муниципального задания спортивно плавательными учреждениями (Межбюджетные  трансферты)</t>
  </si>
  <si>
    <t>98 П 00 М9927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</si>
  <si>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(Межбюджетные  трансферты)</t>
  </si>
  <si>
    <t>98 2 П 00 10110</t>
  </si>
  <si>
    <t>Главный распоря-дитель средств</t>
  </si>
  <si>
    <r>
      <rPr>
        <sz val="10"/>
        <color rgb="FFFF0000"/>
        <rFont val="Times New Roman"/>
        <family val="1"/>
        <charset val="204"/>
      </rPr>
      <t xml:space="preserve">Расходы на обеспечение деятельности Главы муниципального образования по непрограммному направлению расходов "Обеспечение функционирования Главы муниципального образования и его заместителей" в рамках непрограммного направления деятельности "Обеспечение функционирования органов местного самоуправления (муниципальных органов)" </t>
    </r>
    <r>
      <rPr>
        <sz val="10"/>
        <rFont val="Times New Roman"/>
        <family val="1"/>
      </rPr>
      <t>(Закупка товаров, работ и услуг для государственных (муниципальных) нужд)</t>
    </r>
  </si>
  <si>
    <t>Итого собственных доходов</t>
  </si>
  <si>
    <t>План на 2019 год</t>
  </si>
  <si>
    <t>Факт за 2019 год</t>
  </si>
  <si>
    <t>Расходы на содержание Центрального аппарата исполнительно - распорядительных органов местного самоуправления муниципального образования (в том числе Центральный аппарат Счетной палаты муниципального образования и избирательной комиссии муниципального образования)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 (Иные бюджетные ассигнования)</t>
  </si>
  <si>
    <t>2679068,34</t>
  </si>
  <si>
    <t>-2712300,72</t>
  </si>
  <si>
    <t>5</t>
  </si>
  <si>
    <t>,</t>
  </si>
  <si>
    <t>(тыс. руб.)</t>
  </si>
  <si>
    <t>000 1 08 00000 00 0000 000</t>
  </si>
  <si>
    <t>ГОСУДАРСТВЕННАЯ ПОШЛИНА</t>
  </si>
  <si>
    <t>000  2  02  10000  00  0000  150</t>
  </si>
  <si>
    <t>000 2 02 15001 00 0000 150</t>
  </si>
  <si>
    <t>000 2 02 15001 10 0000 150</t>
  </si>
  <si>
    <t>000  2  02  30000  00  0000  150</t>
  </si>
  <si>
    <t>000  2  02  35118  00  0000  150</t>
  </si>
  <si>
    <t>000  2  02  35118  10  0000  150</t>
  </si>
  <si>
    <t>98</t>
  </si>
  <si>
    <t>Расходы на обеспечение деятельности Главы поселения (Закупка товаров, работ и услуг для обеспечения государственных (муниципальных) нужд)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</si>
  <si>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</si>
  <si>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Факт за 2020 год</t>
  </si>
  <si>
    <t>План на 2020 год</t>
  </si>
  <si>
    <t>Ведомственная структура расходов бюджета сельского поселения Илирней на 2021 год</t>
  </si>
  <si>
    <t xml:space="preserve"> Поступления доходов по классификации доходов бюджета сельского поселения Илирней за 2021 год</t>
  </si>
  <si>
    <t>План на 2021 год</t>
  </si>
  <si>
    <t>Факт за 2021 год</t>
  </si>
  <si>
    <t>Распределение бюджетных ассигнований бюджета сельского поселения Илирней на 2021 год по разделам и подразделам, целевым статьям (муниципальным программам и непрограммным напрвлениям деятельности) и группам видов расходов классификации расходов бюджета</t>
  </si>
  <si>
    <t>Распределение бюджетных ассигнований бюджета на 2021 год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</t>
  </si>
  <si>
    <t>дефицита бюджета сельского поселения Илирней на 2021 год</t>
  </si>
  <si>
    <t>на осуществление части полномочий по решению вопросов местного значения на 2021 год</t>
  </si>
  <si>
    <t xml:space="preserve">                               Приложение 5</t>
  </si>
  <si>
    <t xml:space="preserve">                               Приложение 6</t>
  </si>
  <si>
    <t>000  1  06  06043  10  0000  110</t>
  </si>
  <si>
    <t>000  2  18  60010  10  0000  150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</si>
  <si>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</si>
  <si>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000 2 02 40000 00 0000 150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</si>
  <si>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</si>
  <si>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</si>
  <si>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</si>
  <si>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80 1 00  4555Г</t>
  </si>
  <si>
    <t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t>
  </si>
  <si>
    <t>80 1 00 4555Г</t>
  </si>
  <si>
    <t>Дефицит (со знаком минус), профицит (со знаком плюс) бюджета сельского поселения Илирней (-388,6 тыс. рублей)</t>
  </si>
  <si>
    <t xml:space="preserve">                               от 16 мая 2022 года № 1</t>
  </si>
  <si>
    <t xml:space="preserve">                               к Решению Совета депутатов</t>
  </si>
  <si>
    <t xml:space="preserve">                                                                                                                      от 16 мая 2022 года № 1</t>
  </si>
  <si>
    <t xml:space="preserve">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</si>
  <si>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к Решению Совета депутатов</t>
  </si>
  <si>
    <t xml:space="preserve">                                                                         от 16 мая 2022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</si>
</sst>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_р_."/>
    <numFmt numFmtId="165" formatCode="#,##0.0"/>
    <numFmt numFmtId="166" formatCode="0.0%"/>
    <numFmt numFmtId="167" formatCode="0.0"/>
    <numFmt numFmtId="168" formatCode="#,##0.00_р_."/>
  </numFmts>
  <fonts count="31" x14ac:knownFonts="1"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</font>
    <font>
      <sz val="10"/>
      <color rgb="FFC000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0"/>
      <color indexed="17"/>
      <name val="Times New Roman"/>
      <family val="1"/>
      <charset val="204"/>
    </font>
    <font>
      <sz val="10"/>
      <color indexed="11"/>
      <name val="Times New Roman"/>
      <family val="1"/>
    </font>
    <font>
      <i/>
      <sz val="10"/>
      <name val="Times New Roman"/>
      <family val="1"/>
      <charset val="204"/>
    </font>
    <font>
      <b/>
      <sz val="10"/>
      <color rgb="FFC00000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17"/>
      <name val="Times New Roman"/>
      <family val="1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9" fillId="0" borderId="0"/>
  </cellStyleXfs>
  <cellXfs count="391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164" fontId="6" fillId="2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/>
    </xf>
    <xf numFmtId="164" fontId="6" fillId="2" borderId="0" xfId="0" applyNumberFormat="1" applyFont="1" applyFill="1" applyAlignment="1">
      <alignment vertical="justify"/>
    </xf>
    <xf numFmtId="164" fontId="6" fillId="0" borderId="0" xfId="0" applyNumberFormat="1" applyFont="1" applyFill="1" applyAlignment="1">
      <alignment vertical="justify"/>
    </xf>
    <xf numFmtId="0" fontId="6" fillId="2" borderId="0" xfId="0" applyFont="1" applyFill="1" applyAlignment="1">
      <alignment vertical="justify"/>
    </xf>
    <xf numFmtId="0" fontId="6" fillId="0" borderId="0" xfId="0" applyFont="1" applyFill="1" applyAlignment="1">
      <alignment vertical="justify"/>
    </xf>
    <xf numFmtId="164" fontId="6" fillId="0" borderId="1" xfId="0" applyNumberFormat="1" applyFont="1" applyFill="1" applyBorder="1" applyAlignment="1">
      <alignment vertical="justify"/>
    </xf>
    <xf numFmtId="49" fontId="8" fillId="0" borderId="1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center"/>
    </xf>
    <xf numFmtId="164" fontId="8" fillId="0" borderId="1" xfId="0" applyNumberFormat="1" applyFont="1" applyFill="1" applyBorder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 vertical="top"/>
    </xf>
    <xf numFmtId="165" fontId="9" fillId="0" borderId="0" xfId="0" applyNumberFormat="1" applyFont="1" applyFill="1" applyAlignment="1">
      <alignment horizontal="center"/>
    </xf>
    <xf numFmtId="165" fontId="8" fillId="0" borderId="1" xfId="0" applyNumberFormat="1" applyFont="1" applyFill="1" applyBorder="1" applyAlignment="1">
      <alignment horizontal="right" vertical="top"/>
    </xf>
    <xf numFmtId="0" fontId="8" fillId="0" borderId="0" xfId="0" applyFont="1" applyFill="1" applyAlignment="1">
      <alignment horizontal="center"/>
    </xf>
    <xf numFmtId="165" fontId="9" fillId="0" borderId="1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vertical="justify"/>
    </xf>
    <xf numFmtId="0" fontId="11" fillId="0" borderId="0" xfId="0" applyFont="1" applyFill="1" applyAlignment="1">
      <alignment horizontal="center"/>
    </xf>
    <xf numFmtId="165" fontId="11" fillId="0" borderId="1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vertical="justify"/>
    </xf>
    <xf numFmtId="0" fontId="13" fillId="0" borderId="0" xfId="0" applyFont="1" applyFill="1" applyAlignment="1">
      <alignment horizontal="center"/>
    </xf>
    <xf numFmtId="166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left"/>
    </xf>
    <xf numFmtId="0" fontId="14" fillId="0" borderId="1" xfId="0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166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0" fontId="8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8" fillId="0" borderId="0" xfId="0" applyFont="1" applyFill="1" applyBorder="1" applyAlignment="1">
      <alignment horizontal="center"/>
    </xf>
    <xf numFmtId="165" fontId="10" fillId="0" borderId="1" xfId="0" applyNumberFormat="1" applyFont="1" applyFill="1" applyBorder="1" applyAlignment="1">
      <alignment horizontal="right"/>
    </xf>
    <xf numFmtId="166" fontId="13" fillId="0" borderId="1" xfId="0" applyNumberFormat="1" applyFont="1" applyFill="1" applyBorder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horizontal="left"/>
    </xf>
    <xf numFmtId="0" fontId="14" fillId="0" borderId="0" xfId="0" applyFont="1" applyFill="1" applyAlignment="1">
      <alignment horizontal="center"/>
    </xf>
    <xf numFmtId="165" fontId="14" fillId="0" borderId="1" xfId="0" applyNumberFormat="1" applyFont="1" applyFill="1" applyBorder="1" applyAlignment="1">
      <alignment horizontal="right"/>
    </xf>
    <xf numFmtId="49" fontId="14" fillId="0" borderId="1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0" fontId="4" fillId="0" borderId="1" xfId="0" applyFont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5" fillId="0" borderId="0" xfId="0" applyFont="1" applyFill="1" applyAlignment="1">
      <alignment horizontal="center"/>
    </xf>
    <xf numFmtId="167" fontId="4" fillId="0" borderId="1" xfId="0" applyNumberFormat="1" applyFont="1" applyFill="1" applyBorder="1" applyAlignment="1">
      <alignment horizontal="right"/>
    </xf>
    <xf numFmtId="165" fontId="15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wrapText="1"/>
    </xf>
    <xf numFmtId="0" fontId="8" fillId="4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164" fontId="6" fillId="0" borderId="0" xfId="0" applyNumberFormat="1" applyFont="1" applyFill="1" applyAlignment="1">
      <alignment horizontal="center" vertical="center"/>
    </xf>
    <xf numFmtId="0" fontId="7" fillId="4" borderId="0" xfId="0" applyFont="1" applyFill="1" applyAlignment="1">
      <alignment horizontal="left"/>
    </xf>
    <xf numFmtId="0" fontId="16" fillId="0" borderId="0" xfId="0" applyFont="1" applyAlignment="1">
      <alignment horizontal="center"/>
    </xf>
    <xf numFmtId="164" fontId="16" fillId="2" borderId="0" xfId="0" applyNumberFormat="1" applyFont="1" applyFill="1" applyAlignment="1">
      <alignment vertical="justify"/>
    </xf>
    <xf numFmtId="164" fontId="16" fillId="0" borderId="0" xfId="0" applyNumberFormat="1" applyFont="1" applyFill="1" applyAlignment="1">
      <alignment vertical="justify"/>
    </xf>
    <xf numFmtId="0" fontId="16" fillId="0" borderId="0" xfId="0" applyFont="1" applyFill="1" applyAlignment="1">
      <alignment vertical="justify"/>
    </xf>
    <xf numFmtId="0" fontId="16" fillId="2" borderId="0" xfId="0" applyFont="1" applyFill="1" applyAlignment="1">
      <alignment vertical="justify"/>
    </xf>
    <xf numFmtId="164" fontId="6" fillId="0" borderId="0" xfId="0" applyNumberFormat="1" applyFont="1" applyFill="1" applyAlignment="1">
      <alignment horizontal="right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1" xfId="0" applyFont="1" applyFill="1" applyBorder="1" applyAlignment="1"/>
    <xf numFmtId="0" fontId="13" fillId="0" borderId="0" xfId="0" applyFont="1" applyFill="1" applyAlignment="1">
      <alignment horizontal="left" vertical="top"/>
    </xf>
    <xf numFmtId="164" fontId="6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/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left" vertical="top"/>
    </xf>
    <xf numFmtId="165" fontId="13" fillId="0" borderId="0" xfId="0" applyNumberFormat="1" applyFont="1" applyFill="1" applyAlignment="1">
      <alignment horizontal="center"/>
    </xf>
    <xf numFmtId="165" fontId="6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wrapText="1"/>
    </xf>
    <xf numFmtId="164" fontId="13" fillId="0" borderId="1" xfId="0" applyNumberFormat="1" applyFont="1" applyFill="1" applyBorder="1" applyAlignment="1">
      <alignment vertical="justify"/>
    </xf>
    <xf numFmtId="49" fontId="13" fillId="0" borderId="1" xfId="0" applyNumberFormat="1" applyFont="1" applyFill="1" applyBorder="1" applyAlignment="1">
      <alignment vertical="justify"/>
    </xf>
    <xf numFmtId="0" fontId="13" fillId="0" borderId="1" xfId="0" applyFont="1" applyFill="1" applyBorder="1" applyAlignment="1">
      <alignment horizontal="left"/>
    </xf>
    <xf numFmtId="164" fontId="14" fillId="0" borderId="1" xfId="0" applyNumberFormat="1" applyFont="1" applyFill="1" applyBorder="1" applyAlignment="1">
      <alignment vertical="justify"/>
    </xf>
    <xf numFmtId="49" fontId="14" fillId="0" borderId="1" xfId="0" applyNumberFormat="1" applyFont="1" applyFill="1" applyBorder="1" applyAlignment="1">
      <alignment vertical="justify"/>
    </xf>
    <xf numFmtId="0" fontId="14" fillId="0" borderId="1" xfId="0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/>
    <xf numFmtId="0" fontId="5" fillId="0" borderId="0" xfId="0" applyFont="1" applyFill="1"/>
    <xf numFmtId="0" fontId="3" fillId="0" borderId="1" xfId="0" applyFont="1" applyFill="1" applyBorder="1" applyAlignment="1"/>
    <xf numFmtId="0" fontId="4" fillId="3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5" fontId="4" fillId="3" borderId="0" xfId="0" applyNumberFormat="1" applyFont="1" applyFill="1" applyAlignment="1">
      <alignment horizontal="center"/>
    </xf>
    <xf numFmtId="165" fontId="4" fillId="3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left"/>
    </xf>
    <xf numFmtId="0" fontId="15" fillId="3" borderId="0" xfId="0" applyFont="1" applyFill="1" applyAlignment="1">
      <alignment horizontal="center"/>
    </xf>
    <xf numFmtId="165" fontId="15" fillId="3" borderId="1" xfId="0" applyNumberFormat="1" applyFont="1" applyFill="1" applyBorder="1" applyAlignment="1">
      <alignment horizontal="right"/>
    </xf>
    <xf numFmtId="49" fontId="15" fillId="3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4" fillId="4" borderId="1" xfId="0" applyNumberFormat="1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6" fillId="4" borderId="0" xfId="0" applyFont="1" applyFill="1" applyAlignment="1">
      <alignment horizontal="center"/>
    </xf>
    <xf numFmtId="165" fontId="13" fillId="4" borderId="1" xfId="0" applyNumberFormat="1" applyFont="1" applyFill="1" applyBorder="1" applyAlignment="1">
      <alignment horizontal="right"/>
    </xf>
    <xf numFmtId="49" fontId="13" fillId="4" borderId="1" xfId="0" applyNumberFormat="1" applyFont="1" applyFill="1" applyBorder="1" applyAlignment="1">
      <alignment horizontal="left"/>
    </xf>
    <xf numFmtId="0" fontId="13" fillId="4" borderId="1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0" fontId="7" fillId="0" borderId="0" xfId="0" applyFont="1" applyFill="1" applyAlignment="1"/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0" fontId="20" fillId="0" borderId="0" xfId="5" applyFont="1"/>
    <xf numFmtId="0" fontId="6" fillId="0" borderId="0" xfId="5" applyFont="1" applyFill="1" applyAlignment="1">
      <alignment horizontal="center" wrapText="1"/>
    </xf>
    <xf numFmtId="0" fontId="6" fillId="0" borderId="0" xfId="5" applyFont="1" applyAlignment="1">
      <alignment horizontal="center" wrapText="1"/>
    </xf>
    <xf numFmtId="0" fontId="6" fillId="0" borderId="0" xfId="5" applyFont="1" applyAlignment="1">
      <alignment horizontal="center"/>
    </xf>
    <xf numFmtId="168" fontId="13" fillId="0" borderId="0" xfId="5" applyNumberFormat="1" applyFont="1" applyFill="1" applyAlignment="1">
      <alignment horizontal="center" wrapText="1"/>
    </xf>
    <xf numFmtId="0" fontId="13" fillId="0" borderId="0" xfId="5" applyFont="1" applyAlignment="1">
      <alignment horizontal="center" wrapText="1"/>
    </xf>
    <xf numFmtId="0" fontId="13" fillId="0" borderId="0" xfId="5" applyFont="1" applyAlignment="1">
      <alignment horizontal="center"/>
    </xf>
    <xf numFmtId="0" fontId="20" fillId="0" borderId="0" xfId="5" applyFont="1" applyFill="1"/>
    <xf numFmtId="0" fontId="21" fillId="0" borderId="0" xfId="5" applyFont="1"/>
    <xf numFmtId="0" fontId="20" fillId="0" borderId="3" xfId="5" applyFont="1" applyBorder="1"/>
    <xf numFmtId="4" fontId="20" fillId="0" borderId="3" xfId="5" applyNumberFormat="1" applyFont="1" applyBorder="1" applyAlignment="1">
      <alignment horizontal="right" vertical="top"/>
    </xf>
    <xf numFmtId="4" fontId="20" fillId="0" borderId="0" xfId="5" applyNumberFormat="1" applyFont="1" applyAlignment="1">
      <alignment horizontal="right" vertical="top"/>
    </xf>
    <xf numFmtId="4" fontId="21" fillId="0" borderId="1" xfId="5" applyNumberFormat="1" applyFont="1" applyBorder="1" applyAlignment="1">
      <alignment horizontal="center" vertical="center" wrapText="1"/>
    </xf>
    <xf numFmtId="4" fontId="3" fillId="0" borderId="1" xfId="5" applyNumberFormat="1" applyFont="1" applyBorder="1" applyAlignment="1">
      <alignment horizontal="center" vertical="center" wrapText="1"/>
    </xf>
    <xf numFmtId="0" fontId="6" fillId="0" borderId="0" xfId="5" applyFont="1" applyFill="1" applyAlignment="1">
      <alignment horizontal="right" wrapText="1"/>
    </xf>
    <xf numFmtId="0" fontId="20" fillId="0" borderId="0" xfId="5" applyFont="1" applyAlignment="1"/>
    <xf numFmtId="0" fontId="6" fillId="0" borderId="0" xfId="5" applyFont="1" applyFill="1" applyAlignment="1">
      <alignment horizontal="center"/>
    </xf>
    <xf numFmtId="0" fontId="4" fillId="0" borderId="0" xfId="5" applyFont="1" applyAlignment="1">
      <alignment horizontal="justify"/>
    </xf>
    <xf numFmtId="0" fontId="13" fillId="0" borderId="0" xfId="5" applyFont="1" applyAlignment="1">
      <alignment horizontal="center" vertical="center"/>
    </xf>
    <xf numFmtId="0" fontId="6" fillId="0" borderId="0" xfId="5" applyFont="1" applyFill="1" applyAlignment="1"/>
    <xf numFmtId="0" fontId="4" fillId="0" borderId="0" xfId="5" applyFont="1" applyFill="1"/>
    <xf numFmtId="0" fontId="4" fillId="0" borderId="0" xfId="5" applyFont="1" applyFill="1" applyAlignment="1"/>
    <xf numFmtId="0" fontId="4" fillId="0" borderId="0" xfId="5" applyFont="1"/>
    <xf numFmtId="0" fontId="4" fillId="0" borderId="0" xfId="5" applyFont="1" applyAlignment="1"/>
    <xf numFmtId="166" fontId="6" fillId="0" borderId="0" xfId="0" applyNumberFormat="1" applyFont="1" applyFill="1" applyAlignment="1">
      <alignment horizontal="center"/>
    </xf>
    <xf numFmtId="164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166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66" fontId="3" fillId="0" borderId="0" xfId="0" applyNumberFormat="1" applyFont="1" applyFill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164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64" fontId="13" fillId="0" borderId="1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13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49" fontId="13" fillId="0" borderId="0" xfId="0" applyNumberFormat="1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9" fontId="4" fillId="3" borderId="0" xfId="0" applyNumberFormat="1" applyFont="1" applyFill="1" applyBorder="1" applyAlignment="1">
      <alignment horizontal="left"/>
    </xf>
    <xf numFmtId="49" fontId="15" fillId="3" borderId="0" xfId="0" applyNumberFormat="1" applyFont="1" applyFill="1" applyBorder="1" applyAlignment="1">
      <alignment horizontal="left"/>
    </xf>
    <xf numFmtId="49" fontId="25" fillId="3" borderId="0" xfId="0" applyNumberFormat="1" applyFont="1" applyFill="1" applyBorder="1" applyAlignment="1">
      <alignment horizontal="left"/>
    </xf>
    <xf numFmtId="49" fontId="6" fillId="3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22" fillId="0" borderId="1" xfId="0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/>
    </xf>
    <xf numFmtId="49" fontId="25" fillId="3" borderId="1" xfId="0" applyNumberFormat="1" applyFont="1" applyFill="1" applyBorder="1" applyAlignment="1">
      <alignment horizontal="left"/>
    </xf>
    <xf numFmtId="49" fontId="6" fillId="3" borderId="1" xfId="0" applyNumberFormat="1" applyFont="1" applyFill="1" applyBorder="1" applyAlignment="1">
      <alignment horizontal="left"/>
    </xf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left"/>
    </xf>
    <xf numFmtId="0" fontId="23" fillId="3" borderId="1" xfId="0" applyFont="1" applyFill="1" applyBorder="1" applyAlignment="1"/>
    <xf numFmtId="49" fontId="4" fillId="3" borderId="1" xfId="0" applyNumberFormat="1" applyFont="1" applyFill="1" applyBorder="1" applyAlignment="1"/>
    <xf numFmtId="164" fontId="6" fillId="2" borderId="1" xfId="0" applyNumberFormat="1" applyFont="1" applyFill="1" applyBorder="1" applyAlignment="1">
      <alignment vertical="justify"/>
    </xf>
    <xf numFmtId="0" fontId="26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13" fillId="4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wrapText="1"/>
    </xf>
    <xf numFmtId="0" fontId="7" fillId="4" borderId="6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11" fillId="0" borderId="6" xfId="0" applyFont="1" applyFill="1" applyBorder="1" applyAlignment="1">
      <alignment wrapText="1"/>
    </xf>
    <xf numFmtId="0" fontId="5" fillId="0" borderId="6" xfId="0" applyFont="1" applyFill="1" applyBorder="1" applyAlignment="1"/>
    <xf numFmtId="0" fontId="3" fillId="0" borderId="6" xfId="0" applyFont="1" applyFill="1" applyBorder="1" applyAlignment="1"/>
    <xf numFmtId="0" fontId="4" fillId="0" borderId="6" xfId="0" applyFont="1" applyFill="1" applyBorder="1" applyAlignment="1"/>
    <xf numFmtId="0" fontId="5" fillId="0" borderId="6" xfId="0" applyFont="1" applyFill="1" applyBorder="1" applyAlignment="1">
      <alignment wrapText="1"/>
    </xf>
    <xf numFmtId="0" fontId="6" fillId="0" borderId="6" xfId="0" applyFont="1" applyFill="1" applyBorder="1" applyAlignment="1"/>
    <xf numFmtId="0" fontId="14" fillId="0" borderId="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49" fontId="25" fillId="0" borderId="1" xfId="0" applyNumberFormat="1" applyFont="1" applyFill="1" applyBorder="1" applyAlignment="1">
      <alignment horizontal="left"/>
    </xf>
    <xf numFmtId="49" fontId="15" fillId="0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left"/>
    </xf>
    <xf numFmtId="49" fontId="25" fillId="0" borderId="0" xfId="0" applyNumberFormat="1" applyFont="1" applyFill="1" applyBorder="1" applyAlignment="1">
      <alignment horizontal="left"/>
    </xf>
    <xf numFmtId="49" fontId="15" fillId="0" borderId="0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 vertical="center"/>
    </xf>
    <xf numFmtId="4" fontId="13" fillId="0" borderId="1" xfId="5" applyNumberFormat="1" applyFont="1" applyBorder="1" applyAlignment="1">
      <alignment horizontal="center" vertical="center" wrapText="1"/>
    </xf>
    <xf numFmtId="4" fontId="13" fillId="0" borderId="1" xfId="5" applyNumberFormat="1" applyFont="1" applyFill="1" applyBorder="1" applyAlignment="1">
      <alignment horizontal="center" vertical="center" wrapText="1"/>
    </xf>
    <xf numFmtId="4" fontId="13" fillId="0" borderId="1" xfId="5" applyNumberFormat="1" applyFont="1" applyFill="1" applyBorder="1" applyAlignment="1">
      <alignment horizontal="center" vertical="top"/>
    </xf>
    <xf numFmtId="4" fontId="13" fillId="0" borderId="1" xfId="5" applyNumberFormat="1" applyFont="1" applyFill="1" applyBorder="1" applyAlignment="1">
      <alignment horizontal="center" vertical="top" wrapText="1"/>
    </xf>
    <xf numFmtId="4" fontId="13" fillId="0" borderId="1" xfId="5" applyNumberFormat="1" applyFont="1" applyFill="1" applyBorder="1" applyAlignment="1">
      <alignment horizontal="right" vertical="top" wrapText="1"/>
    </xf>
    <xf numFmtId="4" fontId="13" fillId="0" borderId="0" xfId="5" applyNumberFormat="1" applyFont="1" applyAlignment="1">
      <alignment horizontal="center" vertical="top"/>
    </xf>
    <xf numFmtId="4" fontId="13" fillId="0" borderId="0" xfId="5" applyNumberFormat="1" applyFont="1" applyAlignment="1">
      <alignment horizontal="center" vertical="top" wrapText="1"/>
    </xf>
    <xf numFmtId="4" fontId="13" fillId="0" borderId="0" xfId="5" applyNumberFormat="1" applyFont="1" applyFill="1" applyAlignment="1">
      <alignment horizontal="right" vertical="top" wrapText="1"/>
    </xf>
    <xf numFmtId="4" fontId="3" fillId="0" borderId="0" xfId="5" applyNumberFormat="1" applyFont="1" applyAlignment="1">
      <alignment horizontal="right" vertical="top"/>
    </xf>
    <xf numFmtId="4" fontId="3" fillId="0" borderId="0" xfId="5" applyNumberFormat="1" applyFont="1" applyFill="1" applyAlignment="1">
      <alignment horizontal="right" vertical="top" wrapText="1"/>
    </xf>
    <xf numFmtId="4" fontId="4" fillId="0" borderId="0" xfId="5" applyNumberFormat="1" applyFont="1" applyAlignment="1">
      <alignment horizontal="right" vertical="top"/>
    </xf>
    <xf numFmtId="4" fontId="6" fillId="0" borderId="0" xfId="5" applyNumberFormat="1" applyFont="1" applyFill="1" applyAlignment="1">
      <alignment horizontal="center" vertical="top"/>
    </xf>
    <xf numFmtId="4" fontId="6" fillId="0" borderId="0" xfId="5" applyNumberFormat="1" applyFont="1" applyFill="1" applyBorder="1" applyAlignment="1">
      <alignment horizontal="center" vertical="top" wrapText="1"/>
    </xf>
    <xf numFmtId="4" fontId="6" fillId="0" borderId="0" xfId="5" applyNumberFormat="1" applyFont="1" applyFill="1" applyAlignment="1">
      <alignment horizontal="right" vertical="top" wrapText="1"/>
    </xf>
    <xf numFmtId="4" fontId="4" fillId="0" borderId="0" xfId="5" applyNumberFormat="1" applyFont="1" applyFill="1" applyAlignment="1">
      <alignment horizontal="right" vertical="top"/>
    </xf>
    <xf numFmtId="4" fontId="13" fillId="0" borderId="1" xfId="5" applyNumberFormat="1" applyFont="1" applyBorder="1" applyAlignment="1">
      <alignment horizontal="center" vertical="top"/>
    </xf>
    <xf numFmtId="4" fontId="13" fillId="0" borderId="1" xfId="5" applyNumberFormat="1" applyFont="1" applyBorder="1" applyAlignment="1">
      <alignment horizontal="center" vertical="top" wrapText="1"/>
    </xf>
    <xf numFmtId="4" fontId="6" fillId="0" borderId="1" xfId="5" applyNumberFormat="1" applyFont="1" applyBorder="1" applyAlignment="1">
      <alignment horizontal="center" vertical="top"/>
    </xf>
    <xf numFmtId="4" fontId="6" fillId="0" borderId="1" xfId="5" applyNumberFormat="1" applyFont="1" applyBorder="1" applyAlignment="1">
      <alignment horizontal="center" vertical="top" wrapText="1"/>
    </xf>
    <xf numFmtId="4" fontId="6" fillId="0" borderId="1" xfId="5" applyNumberFormat="1" applyFont="1" applyFill="1" applyBorder="1" applyAlignment="1">
      <alignment horizontal="right" vertical="top" wrapText="1"/>
    </xf>
    <xf numFmtId="4" fontId="4" fillId="0" borderId="1" xfId="5" applyNumberFormat="1" applyFont="1" applyBorder="1" applyAlignment="1">
      <alignment horizontal="right" vertical="top"/>
    </xf>
    <xf numFmtId="4" fontId="6" fillId="0" borderId="1" xfId="5" applyNumberFormat="1" applyFont="1" applyFill="1" applyBorder="1" applyAlignment="1">
      <alignment horizontal="center" vertical="top" wrapText="1"/>
    </xf>
    <xf numFmtId="4" fontId="4" fillId="0" borderId="1" xfId="5" applyNumberFormat="1" applyFont="1" applyFill="1" applyBorder="1" applyAlignment="1">
      <alignment horizontal="right" vertical="top" wrapText="1"/>
    </xf>
    <xf numFmtId="3" fontId="13" fillId="0" borderId="1" xfId="5" applyNumberFormat="1" applyFont="1" applyBorder="1" applyAlignment="1">
      <alignment horizontal="center" vertical="center" wrapText="1"/>
    </xf>
    <xf numFmtId="3" fontId="13" fillId="0" borderId="1" xfId="5" applyNumberFormat="1" applyFont="1" applyFill="1" applyBorder="1" applyAlignment="1">
      <alignment horizontal="center" vertical="center" wrapText="1"/>
    </xf>
    <xf numFmtId="3" fontId="3" fillId="0" borderId="1" xfId="5" applyNumberFormat="1" applyFont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ill="1" applyAlignment="1"/>
    <xf numFmtId="49" fontId="13" fillId="0" borderId="1" xfId="0" applyNumberFormat="1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right" wrapText="1"/>
    </xf>
    <xf numFmtId="0" fontId="28" fillId="0" borderId="0" xfId="0" applyFont="1"/>
    <xf numFmtId="0" fontId="27" fillId="0" borderId="0" xfId="0" applyFont="1" applyFill="1"/>
    <xf numFmtId="0" fontId="28" fillId="0" borderId="0" xfId="0" applyFont="1" applyFill="1"/>
    <xf numFmtId="0" fontId="27" fillId="0" borderId="0" xfId="0" applyFont="1" applyFill="1" applyBorder="1" applyAlignment="1">
      <alignment horizontal="right" wrapText="1"/>
    </xf>
    <xf numFmtId="164" fontId="27" fillId="0" borderId="2" xfId="0" applyNumberFormat="1" applyFont="1" applyFill="1" applyBorder="1" applyAlignment="1">
      <alignment horizontal="right" wrapText="1"/>
    </xf>
    <xf numFmtId="164" fontId="29" fillId="0" borderId="1" xfId="0" applyNumberFormat="1" applyFont="1" applyFill="1" applyBorder="1" applyAlignment="1">
      <alignment horizontal="center" vertical="center" wrapText="1"/>
    </xf>
    <xf numFmtId="1" fontId="2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1" fontId="29" fillId="0" borderId="1" xfId="0" applyNumberFormat="1" applyFont="1" applyFill="1" applyBorder="1" applyAlignment="1">
      <alignment horizontal="center" vertical="center"/>
    </xf>
    <xf numFmtId="165" fontId="29" fillId="0" borderId="1" xfId="2" applyNumberFormat="1" applyFont="1" applyFill="1" applyBorder="1" applyAlignment="1">
      <alignment horizontal="right"/>
    </xf>
    <xf numFmtId="166" fontId="29" fillId="0" borderId="1" xfId="2" applyNumberFormat="1" applyFont="1" applyFill="1" applyBorder="1" applyAlignment="1">
      <alignment horizontal="right"/>
    </xf>
    <xf numFmtId="166" fontId="27" fillId="0" borderId="0" xfId="2" applyNumberFormat="1" applyFont="1" applyFill="1"/>
    <xf numFmtId="0" fontId="27" fillId="0" borderId="0" xfId="2" applyFont="1" applyFill="1"/>
    <xf numFmtId="165" fontId="27" fillId="0" borderId="1" xfId="2" applyNumberFormat="1" applyFont="1" applyFill="1" applyBorder="1" applyAlignment="1">
      <alignment horizontal="right"/>
    </xf>
    <xf numFmtId="0" fontId="27" fillId="3" borderId="0" xfId="2" applyFont="1" applyFill="1"/>
    <xf numFmtId="165" fontId="29" fillId="0" borderId="1" xfId="2" applyNumberFormat="1" applyFont="1" applyFill="1" applyBorder="1"/>
    <xf numFmtId="165" fontId="29" fillId="0" borderId="0" xfId="2" applyNumberFormat="1" applyFont="1" applyFill="1"/>
    <xf numFmtId="166" fontId="27" fillId="0" borderId="1" xfId="2" applyNumberFormat="1" applyFont="1" applyFill="1" applyBorder="1" applyAlignment="1">
      <alignment horizontal="right"/>
    </xf>
    <xf numFmtId="0" fontId="29" fillId="0" borderId="0" xfId="2" applyFont="1" applyFill="1"/>
    <xf numFmtId="165" fontId="29" fillId="2" borderId="1" xfId="2" applyNumberFormat="1" applyFont="1" applyFill="1" applyBorder="1" applyAlignment="1">
      <alignment horizontal="right"/>
    </xf>
    <xf numFmtId="0" fontId="27" fillId="2" borderId="0" xfId="2" applyFont="1" applyFill="1"/>
    <xf numFmtId="165" fontId="27" fillId="2" borderId="1" xfId="2" applyNumberFormat="1" applyFont="1" applyFill="1" applyBorder="1" applyAlignment="1">
      <alignment horizontal="right"/>
    </xf>
    <xf numFmtId="0" fontId="29" fillId="2" borderId="0" xfId="2" applyFont="1" applyFill="1"/>
    <xf numFmtId="165" fontId="29" fillId="0" borderId="1" xfId="1" applyNumberFormat="1" applyFont="1" applyFill="1" applyBorder="1" applyAlignment="1">
      <alignment horizontal="right"/>
    </xf>
    <xf numFmtId="0" fontId="29" fillId="0" borderId="1" xfId="0" applyFont="1" applyFill="1" applyBorder="1" applyAlignment="1">
      <alignment horizontal="justify"/>
    </xf>
    <xf numFmtId="0" fontId="27" fillId="0" borderId="0" xfId="2" applyFont="1" applyFill="1" applyBorder="1"/>
    <xf numFmtId="165" fontId="29" fillId="0" borderId="1" xfId="0" applyNumberFormat="1" applyFont="1" applyFill="1" applyBorder="1" applyAlignment="1">
      <alignment horizontal="right"/>
    </xf>
    <xf numFmtId="0" fontId="28" fillId="0" borderId="0" xfId="0" applyFont="1" applyFill="1" applyBorder="1"/>
    <xf numFmtId="0" fontId="28" fillId="0" borderId="0" xfId="0" applyFont="1" applyBorder="1"/>
    <xf numFmtId="165" fontId="27" fillId="0" borderId="1" xfId="0" applyNumberFormat="1" applyFont="1" applyBorder="1" applyAlignment="1">
      <alignment horizontal="right"/>
    </xf>
    <xf numFmtId="0" fontId="27" fillId="0" borderId="1" xfId="0" applyFont="1" applyFill="1" applyBorder="1"/>
    <xf numFmtId="0" fontId="27" fillId="0" borderId="0" xfId="0" applyFont="1" applyAlignment="1">
      <alignment horizontal="left"/>
    </xf>
    <xf numFmtId="0" fontId="27" fillId="0" borderId="0" xfId="0" applyFont="1" applyFill="1" applyAlignment="1">
      <alignment horizontal="left"/>
    </xf>
    <xf numFmtId="0" fontId="29" fillId="0" borderId="1" xfId="0" applyFont="1" applyFill="1" applyBorder="1" applyAlignment="1">
      <alignment horizontal="center" wrapText="1"/>
    </xf>
    <xf numFmtId="49" fontId="29" fillId="0" borderId="1" xfId="2" applyNumberFormat="1" applyFont="1" applyFill="1" applyBorder="1" applyAlignment="1"/>
    <xf numFmtId="49" fontId="27" fillId="0" borderId="1" xfId="2" applyNumberFormat="1" applyFont="1" applyFill="1" applyBorder="1" applyAlignment="1"/>
    <xf numFmtId="0" fontId="29" fillId="2" borderId="1" xfId="0" applyFont="1" applyFill="1" applyBorder="1" applyAlignment="1">
      <alignment wrapText="1"/>
    </xf>
    <xf numFmtId="49" fontId="27" fillId="2" borderId="1" xfId="2" applyNumberFormat="1" applyFont="1" applyFill="1" applyBorder="1" applyAlignment="1">
      <alignment wrapText="1"/>
    </xf>
    <xf numFmtId="49" fontId="29" fillId="2" borderId="1" xfId="2" applyNumberFormat="1" applyFont="1" applyFill="1" applyBorder="1" applyAlignment="1"/>
    <xf numFmtId="49" fontId="27" fillId="2" borderId="1" xfId="2" applyNumberFormat="1" applyFont="1" applyFill="1" applyBorder="1" applyAlignment="1"/>
    <xf numFmtId="49" fontId="29" fillId="0" borderId="1" xfId="3" applyNumberFormat="1" applyFont="1" applyFill="1" applyBorder="1" applyAlignment="1"/>
    <xf numFmtId="49" fontId="27" fillId="0" borderId="1" xfId="3" applyNumberFormat="1" applyFont="1" applyFill="1" applyBorder="1" applyAlignment="1"/>
    <xf numFmtId="49" fontId="29" fillId="0" borderId="1" xfId="0" applyNumberFormat="1" applyFont="1" applyFill="1" applyBorder="1" applyAlignment="1"/>
    <xf numFmtId="49" fontId="27" fillId="0" borderId="1" xfId="0" applyNumberFormat="1" applyFont="1" applyFill="1" applyBorder="1" applyAlignment="1"/>
    <xf numFmtId="0" fontId="29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left" wrapText="1"/>
    </xf>
    <xf numFmtId="0" fontId="27" fillId="0" borderId="0" xfId="0" applyFont="1" applyFill="1" applyAlignment="1">
      <alignment horizontal="left" wrapText="1"/>
    </xf>
    <xf numFmtId="0" fontId="28" fillId="0" borderId="0" xfId="0" applyFont="1" applyAlignment="1">
      <alignment horizontal="left"/>
    </xf>
    <xf numFmtId="0" fontId="29" fillId="0" borderId="1" xfId="2" applyFont="1" applyFill="1" applyBorder="1" applyAlignment="1">
      <alignment horizontal="justify" wrapText="1"/>
    </xf>
    <xf numFmtId="0" fontId="27" fillId="0" borderId="1" xfId="2" applyFont="1" applyFill="1" applyBorder="1" applyAlignment="1">
      <alignment horizontal="justify" wrapText="1"/>
    </xf>
    <xf numFmtId="0" fontId="29" fillId="0" borderId="1" xfId="3" applyFont="1" applyFill="1" applyBorder="1" applyAlignment="1">
      <alignment horizontal="justify" wrapText="1"/>
    </xf>
    <xf numFmtId="0" fontId="27" fillId="0" borderId="1" xfId="3" applyFont="1" applyFill="1" applyBorder="1" applyAlignment="1">
      <alignment horizontal="justify" wrapText="1"/>
    </xf>
    <xf numFmtId="0" fontId="29" fillId="0" borderId="1" xfId="0" applyFont="1" applyBorder="1" applyAlignment="1">
      <alignment horizontal="justify"/>
    </xf>
    <xf numFmtId="0" fontId="29" fillId="0" borderId="1" xfId="0" applyFont="1" applyFill="1" applyBorder="1" applyAlignment="1">
      <alignment horizontal="justify" wrapText="1"/>
    </xf>
    <xf numFmtId="0" fontId="29" fillId="2" borderId="1" xfId="0" applyFont="1" applyFill="1" applyBorder="1" applyAlignment="1">
      <alignment horizontal="justify" wrapText="1"/>
    </xf>
    <xf numFmtId="0" fontId="27" fillId="2" borderId="1" xfId="0" applyFont="1" applyFill="1" applyBorder="1" applyAlignment="1">
      <alignment horizontal="justify" wrapText="1"/>
    </xf>
    <xf numFmtId="0" fontId="27" fillId="0" borderId="1" xfId="0" applyFont="1" applyFill="1" applyBorder="1" applyAlignment="1">
      <alignment horizontal="justify" wrapText="1"/>
    </xf>
    <xf numFmtId="0" fontId="4" fillId="0" borderId="1" xfId="0" applyFont="1" applyBorder="1" applyAlignment="1">
      <alignment horizontal="left" wrapText="1"/>
    </xf>
    <xf numFmtId="165" fontId="13" fillId="0" borderId="1" xfId="5" applyNumberFormat="1" applyFont="1" applyFill="1" applyBorder="1" applyAlignment="1">
      <alignment horizontal="right" vertical="top" wrapText="1"/>
    </xf>
    <xf numFmtId="165" fontId="3" fillId="0" borderId="0" xfId="5" applyNumberFormat="1" applyFont="1" applyAlignment="1">
      <alignment horizontal="right" vertical="top"/>
    </xf>
    <xf numFmtId="165" fontId="4" fillId="0" borderId="0" xfId="5" applyNumberFormat="1" applyFont="1" applyAlignment="1">
      <alignment horizontal="right" vertical="top"/>
    </xf>
    <xf numFmtId="165" fontId="4" fillId="0" borderId="0" xfId="5" applyNumberFormat="1" applyFont="1" applyFill="1" applyAlignment="1">
      <alignment horizontal="right" vertical="top"/>
    </xf>
    <xf numFmtId="165" fontId="6" fillId="0" borderId="1" xfId="5" applyNumberFormat="1" applyFont="1" applyFill="1" applyBorder="1" applyAlignment="1">
      <alignment horizontal="right" vertical="top" wrapText="1"/>
    </xf>
    <xf numFmtId="165" fontId="4" fillId="0" borderId="1" xfId="5" applyNumberFormat="1" applyFont="1" applyBorder="1" applyAlignment="1">
      <alignment horizontal="right" vertical="top"/>
    </xf>
    <xf numFmtId="165" fontId="4" fillId="0" borderId="1" xfId="5" applyNumberFormat="1" applyFont="1" applyFill="1" applyBorder="1" applyAlignment="1">
      <alignment horizontal="right" vertical="top" wrapText="1"/>
    </xf>
    <xf numFmtId="165" fontId="13" fillId="0" borderId="0" xfId="5" applyNumberFormat="1" applyFont="1" applyFill="1" applyAlignment="1">
      <alignment horizontal="right" vertical="top" wrapText="1"/>
    </xf>
    <xf numFmtId="165" fontId="3" fillId="0" borderId="0" xfId="5" applyNumberFormat="1" applyFont="1" applyFill="1" applyAlignment="1">
      <alignment horizontal="right" vertical="top" wrapText="1"/>
    </xf>
    <xf numFmtId="165" fontId="6" fillId="0" borderId="0" xfId="5" applyNumberFormat="1" applyFont="1" applyFill="1" applyAlignment="1">
      <alignment horizontal="right" vertical="top" wrapText="1"/>
    </xf>
    <xf numFmtId="0" fontId="7" fillId="0" borderId="1" xfId="0" applyFont="1" applyFill="1" applyBorder="1" applyAlignment="1"/>
    <xf numFmtId="165" fontId="27" fillId="0" borderId="0" xfId="2" applyNumberFormat="1" applyFont="1" applyFill="1"/>
    <xf numFmtId="0" fontId="4" fillId="0" borderId="1" xfId="0" applyFont="1" applyFill="1" applyBorder="1" applyAlignment="1">
      <alignment horizontal="left" wrapText="1"/>
    </xf>
    <xf numFmtId="2" fontId="27" fillId="0" borderId="1" xfId="0" applyNumberFormat="1" applyFont="1" applyFill="1" applyBorder="1"/>
    <xf numFmtId="49" fontId="3" fillId="0" borderId="1" xfId="3" applyNumberFormat="1" applyFont="1" applyFill="1" applyBorder="1" applyAlignment="1">
      <alignment vertical="top"/>
    </xf>
    <xf numFmtId="49" fontId="4" fillId="0" borderId="1" xfId="3" applyNumberFormat="1" applyFont="1" applyFill="1" applyBorder="1" applyAlignment="1">
      <alignment vertical="top"/>
    </xf>
    <xf numFmtId="0" fontId="29" fillId="0" borderId="1" xfId="3" applyFont="1" applyFill="1" applyBorder="1" applyAlignment="1">
      <alignment horizontal="left" vertical="top" wrapText="1"/>
    </xf>
    <xf numFmtId="0" fontId="27" fillId="0" borderId="1" xfId="3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left" wrapText="1"/>
    </xf>
    <xf numFmtId="165" fontId="27" fillId="0" borderId="0" xfId="0" applyNumberFormat="1" applyFont="1" applyFill="1" applyBorder="1" applyAlignment="1">
      <alignment horizontal="center" vertical="center"/>
    </xf>
    <xf numFmtId="9" fontId="29" fillId="0" borderId="0" xfId="2" applyNumberFormat="1" applyFont="1" applyFill="1" applyBorder="1" applyAlignment="1">
      <alignment horizontal="center" vertical="center"/>
    </xf>
    <xf numFmtId="166" fontId="29" fillId="0" borderId="0" xfId="2" applyNumberFormat="1" applyFont="1" applyFill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5" fontId="27" fillId="0" borderId="1" xfId="0" applyNumberFormat="1" applyFont="1" applyFill="1" applyBorder="1" applyAlignment="1">
      <alignment horizontal="right"/>
    </xf>
    <xf numFmtId="0" fontId="17" fillId="0" borderId="1" xfId="0" applyFont="1" applyFill="1" applyBorder="1" applyAlignment="1">
      <alignment horizontal="left" wrapText="1"/>
    </xf>
    <xf numFmtId="166" fontId="3" fillId="0" borderId="1" xfId="5" applyNumberFormat="1" applyFont="1" applyFill="1" applyBorder="1" applyAlignment="1">
      <alignment horizontal="right" vertical="top"/>
    </xf>
    <xf numFmtId="166" fontId="3" fillId="0" borderId="0" xfId="5" applyNumberFormat="1" applyFont="1" applyFill="1" applyAlignment="1">
      <alignment horizontal="right" vertical="top"/>
    </xf>
    <xf numFmtId="166" fontId="3" fillId="0" borderId="0" xfId="5" applyNumberFormat="1" applyFont="1" applyAlignment="1">
      <alignment horizontal="right" vertical="top"/>
    </xf>
    <xf numFmtId="166" fontId="3" fillId="0" borderId="1" xfId="5" applyNumberFormat="1" applyFont="1" applyBorder="1" applyAlignment="1">
      <alignment horizontal="right" vertical="top"/>
    </xf>
    <xf numFmtId="166" fontId="4" fillId="0" borderId="1" xfId="5" applyNumberFormat="1" applyFont="1" applyBorder="1" applyAlignment="1">
      <alignment horizontal="right" vertical="top"/>
    </xf>
    <xf numFmtId="166" fontId="4" fillId="0" borderId="0" xfId="5" applyNumberFormat="1" applyFont="1" applyAlignment="1">
      <alignment horizontal="right" vertical="top"/>
    </xf>
    <xf numFmtId="165" fontId="27" fillId="0" borderId="4" xfId="0" applyNumberFormat="1" applyFont="1" applyFill="1" applyBorder="1" applyAlignment="1">
      <alignment horizontal="right"/>
    </xf>
    <xf numFmtId="165" fontId="27" fillId="0" borderId="5" xfId="0" applyNumberFormat="1" applyFont="1" applyFill="1" applyBorder="1" applyAlignment="1">
      <alignment horizontal="right"/>
    </xf>
    <xf numFmtId="164" fontId="27" fillId="0" borderId="2" xfId="0" applyNumberFormat="1" applyFont="1" applyFill="1" applyBorder="1" applyAlignment="1">
      <alignment horizontal="right" wrapText="1"/>
    </xf>
    <xf numFmtId="0" fontId="27" fillId="0" borderId="2" xfId="0" applyFont="1" applyFill="1" applyBorder="1" applyAlignment="1">
      <alignment horizontal="right" wrapText="1"/>
    </xf>
    <xf numFmtId="0" fontId="29" fillId="0" borderId="0" xfId="0" applyFont="1" applyFill="1" applyAlignment="1">
      <alignment horizontal="center" wrapText="1"/>
    </xf>
    <xf numFmtId="0" fontId="27" fillId="0" borderId="0" xfId="0" applyFont="1" applyAlignment="1">
      <alignment wrapText="1"/>
    </xf>
    <xf numFmtId="0" fontId="27" fillId="0" borderId="0" xfId="0" applyFont="1" applyAlignment="1"/>
    <xf numFmtId="0" fontId="27" fillId="0" borderId="0" xfId="0" applyFont="1" applyAlignment="1">
      <alignment horizontal="left" vertical="center"/>
    </xf>
    <xf numFmtId="0" fontId="27" fillId="0" borderId="0" xfId="0" applyFont="1" applyFill="1" applyAlignment="1">
      <alignment horizontal="left" vertical="center"/>
    </xf>
    <xf numFmtId="0" fontId="6" fillId="0" borderId="0" xfId="0" applyFont="1" applyFill="1" applyAlignment="1"/>
    <xf numFmtId="0" fontId="0" fillId="0" borderId="0" xfId="0" applyAlignment="1"/>
    <xf numFmtId="0" fontId="1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0" xfId="0" applyFont="1" applyAlignment="1"/>
    <xf numFmtId="0" fontId="0" fillId="0" borderId="0" xfId="0" applyFill="1" applyAlignment="1"/>
    <xf numFmtId="0" fontId="3" fillId="0" borderId="0" xfId="5" applyFont="1" applyFill="1" applyAlignment="1">
      <alignment horizontal="center"/>
    </xf>
    <xf numFmtId="0" fontId="21" fillId="0" borderId="0" xfId="5" applyFont="1" applyAlignment="1"/>
    <xf numFmtId="166" fontId="3" fillId="0" borderId="0" xfId="5" applyNumberFormat="1" applyFont="1" applyFill="1" applyAlignment="1">
      <alignment horizontal="right" vertical="top" wrapText="1"/>
    </xf>
    <xf numFmtId="166" fontId="3" fillId="0" borderId="0" xfId="5" applyNumberFormat="1" applyFont="1" applyFill="1" applyAlignment="1">
      <alignment horizontal="right" vertical="top"/>
    </xf>
    <xf numFmtId="0" fontId="13" fillId="0" borderId="0" xfId="5" applyFont="1" applyAlignment="1">
      <alignment horizontal="center" vertical="center" wrapText="1"/>
    </xf>
    <xf numFmtId="0" fontId="19" fillId="0" borderId="0" xfId="5" applyAlignment="1"/>
    <xf numFmtId="0" fontId="4" fillId="0" borderId="0" xfId="5" applyFont="1" applyFill="1" applyAlignment="1">
      <alignment horizontal="center" wrapText="1"/>
    </xf>
    <xf numFmtId="0" fontId="19" fillId="0" borderId="0" xfId="5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6">
    <cellStyle name="Обычный" xfId="0" builtinId="0"/>
    <cellStyle name="Обычный 2" xfId="5"/>
    <cellStyle name="Обычный_Анадырский ПРОГНОЗ на 2008 г по доходам с посел" xfId="1"/>
    <cellStyle name="Обычный_Билибинский ПРОГНОЗ на 2008 г по доходам с посел" xfId="2"/>
    <cellStyle name="Обычный_ПРОГНОЗ на 2008 г по доходам с посел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1"/>
  <sheetViews>
    <sheetView view="pageBreakPreview" zoomScale="85" zoomScaleNormal="100" zoomScaleSheetLayoutView="85" workbookViewId="0">
      <selection activeCell="B2" sqref="B2:G2"/>
    </sheetView>
  </sheetViews>
  <sheetFormatPr defaultRowHeight="14.25" x14ac:dyDescent="0.2"/>
  <cols>
    <col min="1" max="1" width="32.140625" style="320" customWidth="1"/>
    <col min="2" max="2" width="49" style="320" customWidth="1"/>
    <col min="3" max="3" width="11" style="272" customWidth="1"/>
    <col min="4" max="4" width="11" style="272" hidden="1" customWidth="1"/>
    <col min="5" max="5" width="12.5703125" style="272" customWidth="1"/>
    <col min="6" max="6" width="10.85546875" style="272" hidden="1" customWidth="1"/>
    <col min="7" max="7" width="13.28515625" style="272" customWidth="1"/>
    <col min="8" max="16384" width="9.140625" style="272"/>
  </cols>
  <sheetData>
    <row r="1" spans="1:8" ht="15" x14ac:dyDescent="0.25">
      <c r="A1" s="304" t="s">
        <v>369</v>
      </c>
      <c r="B1" s="369" t="s">
        <v>65</v>
      </c>
      <c r="C1" s="369"/>
      <c r="D1" s="369"/>
      <c r="E1" s="369"/>
      <c r="F1" s="369"/>
      <c r="G1" s="369"/>
    </row>
    <row r="2" spans="1:8" ht="15" x14ac:dyDescent="0.25">
      <c r="A2" s="304"/>
      <c r="B2" s="369" t="s">
        <v>408</v>
      </c>
      <c r="C2" s="369"/>
      <c r="D2" s="369"/>
      <c r="E2" s="369"/>
      <c r="F2" s="369"/>
      <c r="G2" s="369"/>
    </row>
    <row r="3" spans="1:8" ht="15" x14ac:dyDescent="0.25">
      <c r="A3" s="304"/>
      <c r="B3" s="369" t="s">
        <v>64</v>
      </c>
      <c r="C3" s="369"/>
      <c r="D3" s="369"/>
      <c r="E3" s="369"/>
      <c r="F3" s="369"/>
      <c r="G3" s="369"/>
    </row>
    <row r="4" spans="1:8" ht="15" x14ac:dyDescent="0.25">
      <c r="A4" s="304"/>
      <c r="B4" s="369" t="s">
        <v>68</v>
      </c>
      <c r="C4" s="369"/>
      <c r="D4" s="369"/>
      <c r="E4" s="369"/>
      <c r="F4" s="369"/>
      <c r="G4" s="369"/>
    </row>
    <row r="5" spans="1:8" ht="15" x14ac:dyDescent="0.25">
      <c r="A5" s="304"/>
      <c r="B5" s="370" t="s">
        <v>407</v>
      </c>
      <c r="C5" s="370"/>
      <c r="D5" s="370"/>
      <c r="E5" s="370"/>
      <c r="F5" s="369"/>
      <c r="G5" s="369"/>
    </row>
    <row r="6" spans="1:8" s="274" customFormat="1" ht="15" x14ac:dyDescent="0.25">
      <c r="A6" s="305"/>
      <c r="B6" s="305"/>
      <c r="C6" s="273"/>
      <c r="D6" s="273"/>
      <c r="E6" s="273"/>
      <c r="F6" s="273"/>
      <c r="G6" s="273"/>
    </row>
    <row r="7" spans="1:8" s="274" customFormat="1" ht="12.75" customHeight="1" x14ac:dyDescent="0.25">
      <c r="A7" s="366" t="s">
        <v>385</v>
      </c>
      <c r="B7" s="366"/>
      <c r="C7" s="366"/>
      <c r="D7" s="367"/>
      <c r="E7" s="367"/>
      <c r="F7" s="368"/>
      <c r="G7" s="368"/>
    </row>
    <row r="8" spans="1:8" s="274" customFormat="1" ht="15" hidden="1" x14ac:dyDescent="0.25">
      <c r="A8" s="366"/>
      <c r="B8" s="366"/>
      <c r="C8" s="366"/>
      <c r="D8" s="367"/>
      <c r="E8" s="367"/>
      <c r="F8" s="368"/>
      <c r="G8" s="368"/>
    </row>
    <row r="9" spans="1:8" s="274" customFormat="1" ht="15" x14ac:dyDescent="0.25">
      <c r="A9" s="305"/>
      <c r="B9" s="364"/>
      <c r="C9" s="365"/>
      <c r="D9" s="273"/>
      <c r="E9" s="273"/>
      <c r="F9" s="275"/>
      <c r="G9" s="276" t="s">
        <v>370</v>
      </c>
    </row>
    <row r="10" spans="1:8" s="279" customFormat="1" ht="43.5" x14ac:dyDescent="0.25">
      <c r="A10" s="306" t="s">
        <v>10</v>
      </c>
      <c r="B10" s="306" t="s">
        <v>11</v>
      </c>
      <c r="C10" s="277" t="s">
        <v>386</v>
      </c>
      <c r="D10" s="277" t="s">
        <v>383</v>
      </c>
      <c r="E10" s="277" t="s">
        <v>387</v>
      </c>
      <c r="F10" s="278" t="s">
        <v>382</v>
      </c>
      <c r="G10" s="278" t="s">
        <v>63</v>
      </c>
    </row>
    <row r="11" spans="1:8" s="274" customFormat="1" ht="14.25" customHeight="1" x14ac:dyDescent="0.2">
      <c r="A11" s="306">
        <v>1</v>
      </c>
      <c r="B11" s="306">
        <v>2</v>
      </c>
      <c r="C11" s="280" t="s">
        <v>257</v>
      </c>
      <c r="D11" s="280">
        <v>3</v>
      </c>
      <c r="E11" s="280" t="s">
        <v>256</v>
      </c>
      <c r="F11" s="281">
        <v>4</v>
      </c>
      <c r="G11" s="281">
        <v>5</v>
      </c>
    </row>
    <row r="12" spans="1:8" s="285" customFormat="1" ht="27" customHeight="1" x14ac:dyDescent="0.25">
      <c r="A12" s="307" t="s">
        <v>32</v>
      </c>
      <c r="B12" s="321" t="s">
        <v>3</v>
      </c>
      <c r="C12" s="282">
        <f>C13+C19+C22+C36+C46+C49+C54+C33</f>
        <v>135.6</v>
      </c>
      <c r="D12" s="282">
        <f>D13+D19+D22+D36+D46+D49+D54+D33</f>
        <v>143500</v>
      </c>
      <c r="E12" s="282">
        <f>E13+E19+E22+E36+E46+E49+E54+E32</f>
        <v>145.19999999999999</v>
      </c>
      <c r="F12" s="282">
        <f>F13+F19+F22+F36+F46+F49+F54+F33</f>
        <v>136401.66</v>
      </c>
      <c r="G12" s="283">
        <f>E12/C12</f>
        <v>1.070796460176991</v>
      </c>
      <c r="H12" s="284"/>
    </row>
    <row r="13" spans="1:8" s="285" customFormat="1" ht="15.75" customHeight="1" x14ac:dyDescent="0.25">
      <c r="A13" s="307" t="s">
        <v>33</v>
      </c>
      <c r="B13" s="321" t="s">
        <v>12</v>
      </c>
      <c r="C13" s="282">
        <f>C14</f>
        <v>70.8</v>
      </c>
      <c r="D13" s="282">
        <f>D14</f>
        <v>75200</v>
      </c>
      <c r="E13" s="282">
        <f>E14</f>
        <v>82.9</v>
      </c>
      <c r="F13" s="282">
        <f>F14</f>
        <v>78382.540000000008</v>
      </c>
      <c r="G13" s="283">
        <f t="shared" ref="G13:G76" si="0">E13/C13</f>
        <v>1.1709039548022599</v>
      </c>
    </row>
    <row r="14" spans="1:8" s="285" customFormat="1" ht="17.25" customHeight="1" x14ac:dyDescent="0.25">
      <c r="A14" s="307" t="s">
        <v>34</v>
      </c>
      <c r="B14" s="321" t="s">
        <v>5</v>
      </c>
      <c r="C14" s="282">
        <f>C15+C16+C17</f>
        <v>70.8</v>
      </c>
      <c r="D14" s="282">
        <f>D15+D16+D17</f>
        <v>75200</v>
      </c>
      <c r="E14" s="282">
        <f>E15+E16+E17</f>
        <v>82.9</v>
      </c>
      <c r="F14" s="282">
        <f>F15+F16+F17</f>
        <v>78382.540000000008</v>
      </c>
      <c r="G14" s="283">
        <f t="shared" si="0"/>
        <v>1.1709039548022599</v>
      </c>
    </row>
    <row r="15" spans="1:8" s="285" customFormat="1" ht="77.25" customHeight="1" x14ac:dyDescent="0.25">
      <c r="A15" s="308" t="s">
        <v>6</v>
      </c>
      <c r="B15" s="322" t="s">
        <v>54</v>
      </c>
      <c r="C15" s="286">
        <v>70.8</v>
      </c>
      <c r="D15" s="286">
        <v>75200</v>
      </c>
      <c r="E15" s="286">
        <v>82.9</v>
      </c>
      <c r="F15" s="286">
        <f>78378.16+4.38</f>
        <v>78382.540000000008</v>
      </c>
      <c r="G15" s="283">
        <f>E15/C15</f>
        <v>1.1709039548022599</v>
      </c>
    </row>
    <row r="16" spans="1:8" s="285" customFormat="1" ht="165" hidden="1" customHeight="1" x14ac:dyDescent="0.25">
      <c r="A16" s="308" t="s">
        <v>7</v>
      </c>
      <c r="B16" s="322" t="s">
        <v>261</v>
      </c>
      <c r="C16" s="286"/>
      <c r="D16" s="286">
        <v>0</v>
      </c>
      <c r="E16" s="286"/>
      <c r="F16" s="286">
        <v>0</v>
      </c>
      <c r="G16" s="283" t="e">
        <f t="shared" si="0"/>
        <v>#DIV/0!</v>
      </c>
    </row>
    <row r="17" spans="1:9" s="285" customFormat="1" ht="60" hidden="1" customHeight="1" x14ac:dyDescent="0.25">
      <c r="A17" s="308" t="s">
        <v>8</v>
      </c>
      <c r="B17" s="322" t="s">
        <v>55</v>
      </c>
      <c r="C17" s="286"/>
      <c r="D17" s="286">
        <v>0</v>
      </c>
      <c r="E17" s="286"/>
      <c r="F17" s="286">
        <v>0</v>
      </c>
      <c r="G17" s="283" t="e">
        <f t="shared" si="0"/>
        <v>#DIV/0!</v>
      </c>
    </row>
    <row r="18" spans="1:9" s="285" customFormat="1" ht="120" hidden="1" customHeight="1" x14ac:dyDescent="0.25">
      <c r="A18" s="308" t="s">
        <v>9</v>
      </c>
      <c r="B18" s="322" t="s">
        <v>56</v>
      </c>
      <c r="C18" s="286"/>
      <c r="D18" s="286">
        <v>0</v>
      </c>
      <c r="E18" s="286"/>
      <c r="F18" s="286">
        <v>0</v>
      </c>
      <c r="G18" s="283" t="e">
        <f t="shared" si="0"/>
        <v>#DIV/0!</v>
      </c>
    </row>
    <row r="19" spans="1:9" s="285" customFormat="1" ht="15" hidden="1" customHeight="1" x14ac:dyDescent="0.25">
      <c r="A19" s="307" t="s">
        <v>23</v>
      </c>
      <c r="B19" s="321" t="s">
        <v>13</v>
      </c>
      <c r="C19" s="282"/>
      <c r="D19" s="282">
        <f>D20</f>
        <v>0</v>
      </c>
      <c r="E19" s="282"/>
      <c r="F19" s="282">
        <f>F20</f>
        <v>0</v>
      </c>
      <c r="G19" s="283" t="e">
        <f t="shared" si="0"/>
        <v>#DIV/0!</v>
      </c>
    </row>
    <row r="20" spans="1:9" s="285" customFormat="1" ht="15" hidden="1" customHeight="1" x14ac:dyDescent="0.25">
      <c r="A20" s="307" t="s">
        <v>24</v>
      </c>
      <c r="B20" s="323" t="s">
        <v>14</v>
      </c>
      <c r="C20" s="282"/>
      <c r="D20" s="282">
        <f>D21</f>
        <v>0</v>
      </c>
      <c r="E20" s="282"/>
      <c r="F20" s="282">
        <f>F21</f>
        <v>0</v>
      </c>
      <c r="G20" s="283" t="e">
        <f t="shared" si="0"/>
        <v>#DIV/0!</v>
      </c>
    </row>
    <row r="21" spans="1:9" s="285" customFormat="1" ht="15" hidden="1" customHeight="1" x14ac:dyDescent="0.25">
      <c r="A21" s="308" t="s">
        <v>25</v>
      </c>
      <c r="B21" s="324" t="s">
        <v>14</v>
      </c>
      <c r="C21" s="286"/>
      <c r="D21" s="286">
        <v>0</v>
      </c>
      <c r="E21" s="286"/>
      <c r="F21" s="286">
        <v>0</v>
      </c>
      <c r="G21" s="283" t="e">
        <f t="shared" si="0"/>
        <v>#DIV/0!</v>
      </c>
    </row>
    <row r="22" spans="1:9" s="285" customFormat="1" ht="17.25" customHeight="1" x14ac:dyDescent="0.25">
      <c r="A22" s="307" t="s">
        <v>26</v>
      </c>
      <c r="B22" s="321" t="s">
        <v>15</v>
      </c>
      <c r="C22" s="282">
        <f>C23+C25</f>
        <v>57.4</v>
      </c>
      <c r="D22" s="282">
        <f>D23+D25</f>
        <v>61200</v>
      </c>
      <c r="E22" s="282">
        <f>E23+E25</f>
        <v>52.699999999999996</v>
      </c>
      <c r="F22" s="282">
        <f>F23+F25</f>
        <v>45319.12</v>
      </c>
      <c r="G22" s="283">
        <f t="shared" si="0"/>
        <v>0.9181184668989546</v>
      </c>
    </row>
    <row r="23" spans="1:9" s="285" customFormat="1" ht="17.25" customHeight="1" x14ac:dyDescent="0.25">
      <c r="A23" s="307" t="s">
        <v>27</v>
      </c>
      <c r="B23" s="321" t="s">
        <v>16</v>
      </c>
      <c r="C23" s="282">
        <f>C24</f>
        <v>0</v>
      </c>
      <c r="D23" s="282">
        <f>D24</f>
        <v>11800</v>
      </c>
      <c r="E23" s="282">
        <f>E24</f>
        <v>0.3</v>
      </c>
      <c r="F23" s="282">
        <f>F24</f>
        <v>4.12</v>
      </c>
      <c r="G23" s="283">
        <v>1</v>
      </c>
    </row>
    <row r="24" spans="1:9" s="285" customFormat="1" ht="54.75" customHeight="1" x14ac:dyDescent="0.25">
      <c r="A24" s="308" t="s">
        <v>28</v>
      </c>
      <c r="B24" s="322" t="s">
        <v>262</v>
      </c>
      <c r="C24" s="286">
        <v>0</v>
      </c>
      <c r="D24" s="286">
        <v>11800</v>
      </c>
      <c r="E24" s="286">
        <v>0.3</v>
      </c>
      <c r="F24" s="286">
        <f>4+0.12</f>
        <v>4.12</v>
      </c>
      <c r="G24" s="283">
        <v>1</v>
      </c>
      <c r="H24" s="342"/>
    </row>
    <row r="25" spans="1:9" s="285" customFormat="1" ht="17.25" customHeight="1" x14ac:dyDescent="0.25">
      <c r="A25" s="307" t="s">
        <v>29</v>
      </c>
      <c r="B25" s="321" t="s">
        <v>17</v>
      </c>
      <c r="C25" s="282">
        <f>C26+C30+C28</f>
        <v>57.4</v>
      </c>
      <c r="D25" s="282">
        <f>D26+D30+D28</f>
        <v>49400</v>
      </c>
      <c r="E25" s="282">
        <f>E26+E30+E28</f>
        <v>52.4</v>
      </c>
      <c r="F25" s="282">
        <f>F26+F30+F28</f>
        <v>45315</v>
      </c>
      <c r="G25" s="283">
        <f>E25/C25</f>
        <v>0.91289198606271782</v>
      </c>
    </row>
    <row r="26" spans="1:9" s="287" customFormat="1" ht="19.5" customHeight="1" x14ac:dyDescent="0.25">
      <c r="A26" s="307" t="s">
        <v>263</v>
      </c>
      <c r="B26" s="321" t="s">
        <v>66</v>
      </c>
      <c r="C26" s="282">
        <f>C27</f>
        <v>0</v>
      </c>
      <c r="D26" s="282">
        <f>D27</f>
        <v>49400</v>
      </c>
      <c r="E26" s="282">
        <f>E27</f>
        <v>52.4</v>
      </c>
      <c r="F26" s="282">
        <f>F27</f>
        <v>45315</v>
      </c>
      <c r="G26" s="283">
        <v>1</v>
      </c>
    </row>
    <row r="27" spans="1:9" s="285" customFormat="1" ht="45.75" customHeight="1" x14ac:dyDescent="0.25">
      <c r="A27" s="308" t="s">
        <v>61</v>
      </c>
      <c r="B27" s="322" t="s">
        <v>62</v>
      </c>
      <c r="C27" s="286">
        <v>0</v>
      </c>
      <c r="D27" s="286">
        <v>49400</v>
      </c>
      <c r="E27" s="286">
        <v>52.4</v>
      </c>
      <c r="F27" s="286">
        <f>45315</f>
        <v>45315</v>
      </c>
      <c r="G27" s="283">
        <v>1</v>
      </c>
    </row>
    <row r="28" spans="1:9" s="285" customFormat="1" ht="15" customHeight="1" x14ac:dyDescent="0.25">
      <c r="A28" s="307" t="s">
        <v>264</v>
      </c>
      <c r="B28" s="321" t="s">
        <v>67</v>
      </c>
      <c r="C28" s="282">
        <f>C29</f>
        <v>57.4</v>
      </c>
      <c r="D28" s="282">
        <f>D29</f>
        <v>0</v>
      </c>
      <c r="E28" s="282">
        <f>E29</f>
        <v>0</v>
      </c>
      <c r="F28" s="282">
        <f>F29</f>
        <v>0</v>
      </c>
      <c r="G28" s="283">
        <f t="shared" si="0"/>
        <v>0</v>
      </c>
    </row>
    <row r="29" spans="1:9" s="285" customFormat="1" ht="49.5" customHeight="1" x14ac:dyDescent="0.25">
      <c r="A29" s="308" t="s">
        <v>394</v>
      </c>
      <c r="B29" s="322" t="s">
        <v>265</v>
      </c>
      <c r="C29" s="286">
        <v>57.4</v>
      </c>
      <c r="D29" s="286">
        <v>0</v>
      </c>
      <c r="E29" s="286">
        <v>0</v>
      </c>
      <c r="F29" s="286">
        <v>0</v>
      </c>
      <c r="G29" s="283">
        <f t="shared" si="0"/>
        <v>0</v>
      </c>
    </row>
    <row r="30" spans="1:9" s="285" customFormat="1" ht="71.25" hidden="1" customHeight="1" x14ac:dyDescent="0.25">
      <c r="A30" s="307" t="s">
        <v>266</v>
      </c>
      <c r="B30" s="325" t="s">
        <v>267</v>
      </c>
      <c r="C30" s="282"/>
      <c r="D30" s="288">
        <f>D31</f>
        <v>0</v>
      </c>
      <c r="E30" s="288"/>
      <c r="F30" s="288">
        <f>F31</f>
        <v>0</v>
      </c>
      <c r="G30" s="283" t="e">
        <f t="shared" si="0"/>
        <v>#DIV/0!</v>
      </c>
      <c r="H30" s="289"/>
      <c r="I30" s="284"/>
    </row>
    <row r="31" spans="1:9" s="291" customFormat="1" ht="105" hidden="1" customHeight="1" x14ac:dyDescent="0.25">
      <c r="A31" s="308" t="s">
        <v>268</v>
      </c>
      <c r="B31" s="322" t="s">
        <v>269</v>
      </c>
      <c r="C31" s="286"/>
      <c r="D31" s="286">
        <v>0</v>
      </c>
      <c r="E31" s="286"/>
      <c r="F31" s="286">
        <v>0</v>
      </c>
      <c r="G31" s="283" t="e">
        <f t="shared" si="0"/>
        <v>#DIV/0!</v>
      </c>
    </row>
    <row r="32" spans="1:9" s="291" customFormat="1" ht="19.5" customHeight="1" x14ac:dyDescent="0.2">
      <c r="A32" s="307" t="s">
        <v>371</v>
      </c>
      <c r="B32" s="321" t="s">
        <v>372</v>
      </c>
      <c r="C32" s="282">
        <f>C33</f>
        <v>7.4</v>
      </c>
      <c r="D32" s="282">
        <f t="shared" ref="D32:F32" si="1">D33</f>
        <v>7100</v>
      </c>
      <c r="E32" s="282">
        <f t="shared" si="1"/>
        <v>9.6</v>
      </c>
      <c r="F32" s="282">
        <f t="shared" si="1"/>
        <v>12700</v>
      </c>
      <c r="G32" s="283">
        <f t="shared" si="0"/>
        <v>1.2972972972972971</v>
      </c>
    </row>
    <row r="33" spans="1:8" s="285" customFormat="1" ht="63.75" customHeight="1" x14ac:dyDescent="0.25">
      <c r="A33" s="307" t="s">
        <v>270</v>
      </c>
      <c r="B33" s="321" t="s">
        <v>57</v>
      </c>
      <c r="C33" s="282">
        <f>C34</f>
        <v>7.4</v>
      </c>
      <c r="D33" s="282">
        <f>D34</f>
        <v>7100</v>
      </c>
      <c r="E33" s="282">
        <f>E34</f>
        <v>9.6</v>
      </c>
      <c r="F33" s="282">
        <f>F34</f>
        <v>12700</v>
      </c>
      <c r="G33" s="283">
        <f t="shared" si="0"/>
        <v>1.2972972972972971</v>
      </c>
      <c r="H33" s="342"/>
    </row>
    <row r="34" spans="1:8" s="285" customFormat="1" ht="78.75" customHeight="1" x14ac:dyDescent="0.25">
      <c r="A34" s="308" t="s">
        <v>271</v>
      </c>
      <c r="B34" s="322" t="s">
        <v>58</v>
      </c>
      <c r="C34" s="286">
        <v>7.4</v>
      </c>
      <c r="D34" s="286">
        <v>7100</v>
      </c>
      <c r="E34" s="286">
        <v>9.6</v>
      </c>
      <c r="F34" s="286">
        <v>12700</v>
      </c>
      <c r="G34" s="290">
        <f>E34/C34</f>
        <v>1.2972972972972971</v>
      </c>
      <c r="H34" s="342"/>
    </row>
    <row r="35" spans="1:8" s="285" customFormat="1" ht="15" hidden="1" customHeight="1" x14ac:dyDescent="0.25">
      <c r="A35" s="307"/>
      <c r="B35" s="326" t="s">
        <v>272</v>
      </c>
      <c r="C35" s="282"/>
      <c r="D35" s="282"/>
      <c r="E35" s="282"/>
      <c r="F35" s="282"/>
      <c r="G35" s="283" t="e">
        <f t="shared" si="0"/>
        <v>#DIV/0!</v>
      </c>
    </row>
    <row r="36" spans="1:8" s="285" customFormat="1" ht="71.25" hidden="1" customHeight="1" x14ac:dyDescent="0.25">
      <c r="A36" s="307" t="s">
        <v>2</v>
      </c>
      <c r="B36" s="326" t="s">
        <v>18</v>
      </c>
      <c r="C36" s="282"/>
      <c r="D36" s="282">
        <f>D37+D43+D40</f>
        <v>0</v>
      </c>
      <c r="E36" s="282"/>
      <c r="F36" s="282">
        <f>F37+F43+F40</f>
        <v>0</v>
      </c>
      <c r="G36" s="283" t="e">
        <f t="shared" si="0"/>
        <v>#DIV/0!</v>
      </c>
    </row>
    <row r="37" spans="1:8" s="285" customFormat="1" ht="135" hidden="1" customHeight="1" x14ac:dyDescent="0.25">
      <c r="A37" s="308" t="s">
        <v>0</v>
      </c>
      <c r="B37" s="322" t="s">
        <v>273</v>
      </c>
      <c r="C37" s="286"/>
      <c r="D37" s="286">
        <f>D38</f>
        <v>0</v>
      </c>
      <c r="E37" s="286"/>
      <c r="F37" s="286">
        <v>0</v>
      </c>
      <c r="G37" s="283" t="e">
        <f t="shared" si="0"/>
        <v>#DIV/0!</v>
      </c>
    </row>
    <row r="38" spans="1:8" s="293" customFormat="1" ht="99.75" hidden="1" customHeight="1" x14ac:dyDescent="0.25">
      <c r="A38" s="309" t="s">
        <v>1</v>
      </c>
      <c r="B38" s="327" t="s">
        <v>274</v>
      </c>
      <c r="C38" s="292"/>
      <c r="D38" s="292">
        <f>D39</f>
        <v>0</v>
      </c>
      <c r="E38" s="292"/>
      <c r="F38" s="292">
        <f>F39</f>
        <v>0</v>
      </c>
      <c r="G38" s="283" t="e">
        <f t="shared" si="0"/>
        <v>#DIV/0!</v>
      </c>
    </row>
    <row r="39" spans="1:8" s="293" customFormat="1" ht="105" hidden="1" customHeight="1" x14ac:dyDescent="0.25">
      <c r="A39" s="310" t="s">
        <v>275</v>
      </c>
      <c r="B39" s="328" t="s">
        <v>276</v>
      </c>
      <c r="C39" s="294"/>
      <c r="D39" s="294">
        <v>0</v>
      </c>
      <c r="E39" s="294"/>
      <c r="F39" s="294">
        <v>0</v>
      </c>
      <c r="G39" s="283" t="e">
        <f t="shared" si="0"/>
        <v>#DIV/0!</v>
      </c>
    </row>
    <row r="40" spans="1:8" s="285" customFormat="1" ht="42.75" hidden="1" customHeight="1" x14ac:dyDescent="0.25">
      <c r="A40" s="307" t="s">
        <v>52</v>
      </c>
      <c r="B40" s="326" t="s">
        <v>41</v>
      </c>
      <c r="C40" s="282"/>
      <c r="D40" s="282">
        <f>D41</f>
        <v>0</v>
      </c>
      <c r="E40" s="282"/>
      <c r="F40" s="282">
        <f>F41</f>
        <v>0</v>
      </c>
      <c r="G40" s="283" t="e">
        <f t="shared" si="0"/>
        <v>#DIV/0!</v>
      </c>
    </row>
    <row r="41" spans="1:8" s="285" customFormat="1" ht="85.5" hidden="1" customHeight="1" x14ac:dyDescent="0.25">
      <c r="A41" s="307" t="s">
        <v>277</v>
      </c>
      <c r="B41" s="326" t="s">
        <v>278</v>
      </c>
      <c r="C41" s="282"/>
      <c r="D41" s="282">
        <f>D42</f>
        <v>0</v>
      </c>
      <c r="E41" s="282"/>
      <c r="F41" s="282">
        <f>F42</f>
        <v>0</v>
      </c>
      <c r="G41" s="283" t="e">
        <f t="shared" si="0"/>
        <v>#DIV/0!</v>
      </c>
    </row>
    <row r="42" spans="1:8" s="285" customFormat="1" ht="75" hidden="1" customHeight="1" x14ac:dyDescent="0.25">
      <c r="A42" s="308" t="s">
        <v>279</v>
      </c>
      <c r="B42" s="329" t="s">
        <v>280</v>
      </c>
      <c r="C42" s="286"/>
      <c r="D42" s="286">
        <v>0</v>
      </c>
      <c r="E42" s="286"/>
      <c r="F42" s="286">
        <v>0</v>
      </c>
      <c r="G42" s="283" t="e">
        <f t="shared" si="0"/>
        <v>#DIV/0!</v>
      </c>
    </row>
    <row r="43" spans="1:8" s="291" customFormat="1" ht="128.25" hidden="1" customHeight="1" x14ac:dyDescent="0.2">
      <c r="A43" s="307" t="s">
        <v>22</v>
      </c>
      <c r="B43" s="326" t="s">
        <v>31</v>
      </c>
      <c r="C43" s="282"/>
      <c r="D43" s="282">
        <f>D44</f>
        <v>0</v>
      </c>
      <c r="E43" s="282"/>
      <c r="F43" s="282">
        <f>F44</f>
        <v>0</v>
      </c>
      <c r="G43" s="283" t="e">
        <f t="shared" si="0"/>
        <v>#DIV/0!</v>
      </c>
    </row>
    <row r="44" spans="1:8" s="291" customFormat="1" ht="128.25" hidden="1" customHeight="1" x14ac:dyDescent="0.2">
      <c r="A44" s="307" t="s">
        <v>21</v>
      </c>
      <c r="B44" s="326" t="s">
        <v>30</v>
      </c>
      <c r="C44" s="282"/>
      <c r="D44" s="282">
        <f>D45</f>
        <v>0</v>
      </c>
      <c r="E44" s="282"/>
      <c r="F44" s="282">
        <f>F45</f>
        <v>0</v>
      </c>
      <c r="G44" s="283" t="e">
        <f t="shared" si="0"/>
        <v>#DIV/0!</v>
      </c>
    </row>
    <row r="45" spans="1:8" s="285" customFormat="1" ht="105" hidden="1" customHeight="1" x14ac:dyDescent="0.25">
      <c r="A45" s="308" t="s">
        <v>281</v>
      </c>
      <c r="B45" s="329" t="s">
        <v>282</v>
      </c>
      <c r="C45" s="286"/>
      <c r="D45" s="286">
        <v>0</v>
      </c>
      <c r="E45" s="286"/>
      <c r="F45" s="286">
        <v>0</v>
      </c>
      <c r="G45" s="283" t="e">
        <f t="shared" si="0"/>
        <v>#DIV/0!</v>
      </c>
    </row>
    <row r="46" spans="1:8" s="295" customFormat="1" ht="42.75" hidden="1" customHeight="1" x14ac:dyDescent="0.2">
      <c r="A46" s="311" t="s">
        <v>42</v>
      </c>
      <c r="B46" s="327" t="s">
        <v>43</v>
      </c>
      <c r="C46" s="292"/>
      <c r="D46" s="292">
        <f>D47</f>
        <v>0</v>
      </c>
      <c r="E46" s="292"/>
      <c r="F46" s="292">
        <f>F47</f>
        <v>0</v>
      </c>
      <c r="G46" s="283" t="e">
        <f t="shared" si="0"/>
        <v>#DIV/0!</v>
      </c>
    </row>
    <row r="47" spans="1:8" s="295" customFormat="1" ht="28.5" hidden="1" customHeight="1" x14ac:dyDescent="0.2">
      <c r="A47" s="311" t="s">
        <v>44</v>
      </c>
      <c r="B47" s="327" t="s">
        <v>45</v>
      </c>
      <c r="C47" s="292"/>
      <c r="D47" s="292">
        <f>D48</f>
        <v>0</v>
      </c>
      <c r="E47" s="292"/>
      <c r="F47" s="292">
        <f>F48</f>
        <v>0</v>
      </c>
      <c r="G47" s="283" t="e">
        <f t="shared" si="0"/>
        <v>#DIV/0!</v>
      </c>
    </row>
    <row r="48" spans="1:8" s="293" customFormat="1" ht="30" hidden="1" customHeight="1" x14ac:dyDescent="0.25">
      <c r="A48" s="312" t="s">
        <v>46</v>
      </c>
      <c r="B48" s="328" t="s">
        <v>283</v>
      </c>
      <c r="C48" s="294"/>
      <c r="D48" s="294">
        <v>0</v>
      </c>
      <c r="E48" s="294"/>
      <c r="F48" s="294">
        <v>0</v>
      </c>
      <c r="G48" s="283" t="e">
        <f t="shared" si="0"/>
        <v>#DIV/0!</v>
      </c>
    </row>
    <row r="49" spans="1:7" s="293" customFormat="1" ht="45" hidden="1" customHeight="1" x14ac:dyDescent="0.25">
      <c r="A49" s="312" t="s">
        <v>47</v>
      </c>
      <c r="B49" s="328" t="s">
        <v>48</v>
      </c>
      <c r="C49" s="294"/>
      <c r="D49" s="294">
        <f t="shared" ref="D49:F51" si="2">D50</f>
        <v>0</v>
      </c>
      <c r="E49" s="294"/>
      <c r="F49" s="294">
        <f t="shared" si="2"/>
        <v>0</v>
      </c>
      <c r="G49" s="283" t="e">
        <f t="shared" si="0"/>
        <v>#DIV/0!</v>
      </c>
    </row>
    <row r="50" spans="1:7" s="291" customFormat="1" ht="57" hidden="1" customHeight="1" x14ac:dyDescent="0.2">
      <c r="A50" s="307" t="s">
        <v>49</v>
      </c>
      <c r="B50" s="326" t="s">
        <v>284</v>
      </c>
      <c r="C50" s="282"/>
      <c r="D50" s="282">
        <f t="shared" si="2"/>
        <v>0</v>
      </c>
      <c r="E50" s="282"/>
      <c r="F50" s="282">
        <f t="shared" si="2"/>
        <v>0</v>
      </c>
      <c r="G50" s="283" t="e">
        <f t="shared" si="0"/>
        <v>#DIV/0!</v>
      </c>
    </row>
    <row r="51" spans="1:7" s="285" customFormat="1" ht="45" hidden="1" customHeight="1" x14ac:dyDescent="0.25">
      <c r="A51" s="308" t="s">
        <v>285</v>
      </c>
      <c r="B51" s="329" t="s">
        <v>286</v>
      </c>
      <c r="C51" s="286"/>
      <c r="D51" s="286">
        <f t="shared" si="2"/>
        <v>0</v>
      </c>
      <c r="E51" s="286"/>
      <c r="F51" s="286">
        <f t="shared" si="2"/>
        <v>0</v>
      </c>
      <c r="G51" s="283" t="e">
        <f t="shared" si="0"/>
        <v>#DIV/0!</v>
      </c>
    </row>
    <row r="52" spans="1:7" s="285" customFormat="1" ht="71.25" hidden="1" customHeight="1" x14ac:dyDescent="0.25">
      <c r="A52" s="313" t="s">
        <v>287</v>
      </c>
      <c r="B52" s="323" t="s">
        <v>288</v>
      </c>
      <c r="C52" s="296"/>
      <c r="D52" s="296">
        <v>0</v>
      </c>
      <c r="E52" s="296"/>
      <c r="F52" s="296">
        <v>0</v>
      </c>
      <c r="G52" s="283" t="e">
        <f t="shared" si="0"/>
        <v>#DIV/0!</v>
      </c>
    </row>
    <row r="53" spans="1:7" s="285" customFormat="1" ht="85.5" hidden="1" customHeight="1" x14ac:dyDescent="0.25">
      <c r="A53" s="313" t="s">
        <v>50</v>
      </c>
      <c r="B53" s="323" t="s">
        <v>51</v>
      </c>
      <c r="C53" s="296"/>
      <c r="D53" s="296">
        <v>0</v>
      </c>
      <c r="E53" s="296"/>
      <c r="F53" s="296">
        <v>0</v>
      </c>
      <c r="G53" s="283" t="e">
        <f t="shared" si="0"/>
        <v>#DIV/0!</v>
      </c>
    </row>
    <row r="54" spans="1:7" s="285" customFormat="1" ht="28.5" hidden="1" customHeight="1" x14ac:dyDescent="0.25">
      <c r="A54" s="313" t="s">
        <v>289</v>
      </c>
      <c r="B54" s="323" t="s">
        <v>53</v>
      </c>
      <c r="C54" s="282"/>
      <c r="D54" s="282">
        <f>D55</f>
        <v>0</v>
      </c>
      <c r="E54" s="282"/>
      <c r="F54" s="282">
        <f>F55</f>
        <v>0</v>
      </c>
      <c r="G54" s="283" t="e">
        <f t="shared" si="0"/>
        <v>#DIV/0!</v>
      </c>
    </row>
    <row r="55" spans="1:7" s="285" customFormat="1" ht="45" hidden="1" customHeight="1" x14ac:dyDescent="0.25">
      <c r="A55" s="314" t="s">
        <v>290</v>
      </c>
      <c r="B55" s="324" t="s">
        <v>291</v>
      </c>
      <c r="C55" s="286"/>
      <c r="D55" s="286">
        <f>D56</f>
        <v>0</v>
      </c>
      <c r="E55" s="286"/>
      <c r="F55" s="286">
        <f>F56</f>
        <v>0</v>
      </c>
      <c r="G55" s="283" t="e">
        <f t="shared" si="0"/>
        <v>#DIV/0!</v>
      </c>
    </row>
    <row r="56" spans="1:7" s="285" customFormat="1" ht="60" hidden="1" customHeight="1" x14ac:dyDescent="0.25">
      <c r="A56" s="314" t="s">
        <v>292</v>
      </c>
      <c r="B56" s="324" t="s">
        <v>293</v>
      </c>
      <c r="C56" s="286"/>
      <c r="D56" s="286">
        <v>0</v>
      </c>
      <c r="E56" s="286"/>
      <c r="F56" s="286">
        <v>0</v>
      </c>
      <c r="G56" s="283" t="e">
        <f t="shared" si="0"/>
        <v>#DIV/0!</v>
      </c>
    </row>
    <row r="57" spans="1:7" s="285" customFormat="1" ht="29.25" customHeight="1" x14ac:dyDescent="0.25">
      <c r="A57" s="315" t="s">
        <v>35</v>
      </c>
      <c r="B57" s="326" t="s">
        <v>19</v>
      </c>
      <c r="C57" s="282">
        <f>C58+C70</f>
        <v>2738.7</v>
      </c>
      <c r="D57" s="282">
        <f t="shared" ref="D57" si="3">D58+D70</f>
        <v>2566900</v>
      </c>
      <c r="E57" s="282">
        <f>E58+E70</f>
        <v>2736.6</v>
      </c>
      <c r="F57" s="282">
        <f>F58+F70+F74</f>
        <v>2486780.3400000003</v>
      </c>
      <c r="G57" s="283">
        <f t="shared" si="0"/>
        <v>0.99923321283820798</v>
      </c>
    </row>
    <row r="58" spans="1:7" s="285" customFormat="1" ht="42" customHeight="1" x14ac:dyDescent="0.25">
      <c r="A58" s="315" t="s">
        <v>36</v>
      </c>
      <c r="B58" s="326" t="s">
        <v>294</v>
      </c>
      <c r="C58" s="282">
        <f>C59+C64+C67</f>
        <v>2696.7</v>
      </c>
      <c r="D58" s="282">
        <f t="shared" ref="D58" si="4">D59+D64+D67</f>
        <v>2566900</v>
      </c>
      <c r="E58" s="282">
        <f>E60+E64+E67</f>
        <v>2694.6</v>
      </c>
      <c r="F58" s="282">
        <f>F59+F64</f>
        <v>2503900.6</v>
      </c>
      <c r="G58" s="283">
        <f t="shared" si="0"/>
        <v>0.99922127044165099</v>
      </c>
    </row>
    <row r="59" spans="1:7" s="285" customFormat="1" ht="34.5" customHeight="1" x14ac:dyDescent="0.25">
      <c r="A59" s="315" t="s">
        <v>373</v>
      </c>
      <c r="B59" s="326" t="s">
        <v>295</v>
      </c>
      <c r="C59" s="282">
        <f>C61</f>
        <v>2431.1999999999998</v>
      </c>
      <c r="D59" s="282">
        <f>D62+D60</f>
        <v>2384000</v>
      </c>
      <c r="E59" s="282">
        <f>E60</f>
        <v>2431.1999999999998</v>
      </c>
      <c r="F59" s="282">
        <f>F62+F60</f>
        <v>2384000</v>
      </c>
      <c r="G59" s="283">
        <f t="shared" si="0"/>
        <v>1</v>
      </c>
    </row>
    <row r="60" spans="1:7" s="291" customFormat="1" ht="31.5" customHeight="1" x14ac:dyDescent="0.2">
      <c r="A60" s="315" t="s">
        <v>374</v>
      </c>
      <c r="B60" s="297" t="s">
        <v>4</v>
      </c>
      <c r="C60" s="282">
        <f>C61</f>
        <v>2431.1999999999998</v>
      </c>
      <c r="D60" s="282">
        <f t="shared" ref="D60:E60" si="5">D61</f>
        <v>2384000</v>
      </c>
      <c r="E60" s="282">
        <f t="shared" si="5"/>
        <v>2431.1999999999998</v>
      </c>
      <c r="F60" s="282">
        <f>F61</f>
        <v>2384000</v>
      </c>
      <c r="G60" s="283">
        <f t="shared" si="0"/>
        <v>1</v>
      </c>
    </row>
    <row r="61" spans="1:7" s="291" customFormat="1" ht="36.75" customHeight="1" x14ac:dyDescent="0.25">
      <c r="A61" s="316" t="s">
        <v>375</v>
      </c>
      <c r="B61" s="318" t="s">
        <v>60</v>
      </c>
      <c r="C61" s="286">
        <v>2431.1999999999998</v>
      </c>
      <c r="D61" s="286">
        <v>2384000</v>
      </c>
      <c r="E61" s="286">
        <v>2431.1999999999998</v>
      </c>
      <c r="F61" s="286">
        <v>2384000</v>
      </c>
      <c r="G61" s="283">
        <f t="shared" si="0"/>
        <v>1</v>
      </c>
    </row>
    <row r="62" spans="1:7" s="291" customFormat="1" ht="45" hidden="1" customHeight="1" x14ac:dyDescent="0.25">
      <c r="A62" s="316" t="s">
        <v>296</v>
      </c>
      <c r="B62" s="318" t="s">
        <v>297</v>
      </c>
      <c r="C62" s="286"/>
      <c r="D62" s="286">
        <f>D63</f>
        <v>0</v>
      </c>
      <c r="E62" s="286"/>
      <c r="F62" s="286">
        <f>F63</f>
        <v>0</v>
      </c>
      <c r="G62" s="283" t="e">
        <f t="shared" si="0"/>
        <v>#DIV/0!</v>
      </c>
    </row>
    <row r="63" spans="1:7" s="285" customFormat="1" ht="45" hidden="1" customHeight="1" x14ac:dyDescent="0.25">
      <c r="A63" s="316" t="s">
        <v>298</v>
      </c>
      <c r="B63" s="318" t="s">
        <v>299</v>
      </c>
      <c r="C63" s="286"/>
      <c r="D63" s="286">
        <v>0</v>
      </c>
      <c r="E63" s="286"/>
      <c r="F63" s="286">
        <v>0</v>
      </c>
      <c r="G63" s="283" t="e">
        <f t="shared" si="0"/>
        <v>#DIV/0!</v>
      </c>
    </row>
    <row r="64" spans="1:7" s="285" customFormat="1" ht="39" customHeight="1" x14ac:dyDescent="0.25">
      <c r="A64" s="315" t="s">
        <v>376</v>
      </c>
      <c r="B64" s="317" t="s">
        <v>300</v>
      </c>
      <c r="C64" s="282">
        <f t="shared" ref="C64:F65" si="6">C65</f>
        <v>200.4</v>
      </c>
      <c r="D64" s="282">
        <f t="shared" si="6"/>
        <v>182900</v>
      </c>
      <c r="E64" s="282">
        <f t="shared" si="6"/>
        <v>198.3</v>
      </c>
      <c r="F64" s="282">
        <f t="shared" si="6"/>
        <v>119900.6</v>
      </c>
      <c r="G64" s="283">
        <f t="shared" si="0"/>
        <v>0.98952095808383234</v>
      </c>
    </row>
    <row r="65" spans="1:7" s="298" customFormat="1" ht="48" customHeight="1" x14ac:dyDescent="0.25">
      <c r="A65" s="317" t="s">
        <v>377</v>
      </c>
      <c r="B65" s="317" t="s">
        <v>59</v>
      </c>
      <c r="C65" s="282">
        <f t="shared" si="6"/>
        <v>200.4</v>
      </c>
      <c r="D65" s="282">
        <f t="shared" si="6"/>
        <v>182900</v>
      </c>
      <c r="E65" s="282">
        <f t="shared" si="6"/>
        <v>198.3</v>
      </c>
      <c r="F65" s="282">
        <f t="shared" si="6"/>
        <v>119900.6</v>
      </c>
      <c r="G65" s="283">
        <f t="shared" si="0"/>
        <v>0.98952095808383234</v>
      </c>
    </row>
    <row r="66" spans="1:7" s="298" customFormat="1" ht="46.5" customHeight="1" x14ac:dyDescent="0.25">
      <c r="A66" s="316" t="s">
        <v>378</v>
      </c>
      <c r="B66" s="318" t="s">
        <v>301</v>
      </c>
      <c r="C66" s="286">
        <v>200.4</v>
      </c>
      <c r="D66" s="286">
        <v>182900</v>
      </c>
      <c r="E66" s="286">
        <v>198.3</v>
      </c>
      <c r="F66" s="286">
        <v>119900.6</v>
      </c>
      <c r="G66" s="283">
        <f t="shared" si="0"/>
        <v>0.98952095808383234</v>
      </c>
    </row>
    <row r="67" spans="1:7" s="298" customFormat="1" ht="20.25" customHeight="1" x14ac:dyDescent="0.25">
      <c r="A67" s="345" t="s">
        <v>397</v>
      </c>
      <c r="B67" s="347" t="s">
        <v>252</v>
      </c>
      <c r="C67" s="282">
        <f>C68</f>
        <v>65.099999999999994</v>
      </c>
      <c r="D67" s="282">
        <f t="shared" ref="D67:E67" si="7">D68</f>
        <v>0</v>
      </c>
      <c r="E67" s="282">
        <f t="shared" si="7"/>
        <v>65.099999999999994</v>
      </c>
      <c r="F67" s="286"/>
      <c r="G67" s="283">
        <f t="shared" si="0"/>
        <v>1</v>
      </c>
    </row>
    <row r="68" spans="1:7" s="298" customFormat="1" ht="33" customHeight="1" x14ac:dyDescent="0.25">
      <c r="A68" s="345" t="s">
        <v>398</v>
      </c>
      <c r="B68" s="347" t="s">
        <v>399</v>
      </c>
      <c r="C68" s="282">
        <f>C69</f>
        <v>65.099999999999994</v>
      </c>
      <c r="D68" s="286"/>
      <c r="E68" s="282">
        <f>E69</f>
        <v>65.099999999999994</v>
      </c>
      <c r="F68" s="286"/>
      <c r="G68" s="283">
        <f t="shared" si="0"/>
        <v>1</v>
      </c>
    </row>
    <row r="69" spans="1:7" s="298" customFormat="1" ht="30" customHeight="1" x14ac:dyDescent="0.25">
      <c r="A69" s="346" t="s">
        <v>400</v>
      </c>
      <c r="B69" s="348" t="s">
        <v>399</v>
      </c>
      <c r="C69" s="286">
        <v>65.099999999999994</v>
      </c>
      <c r="D69" s="286"/>
      <c r="E69" s="286">
        <v>65.099999999999994</v>
      </c>
      <c r="F69" s="286"/>
      <c r="G69" s="283">
        <f t="shared" si="0"/>
        <v>1</v>
      </c>
    </row>
    <row r="70" spans="1:7" s="300" customFormat="1" ht="113.25" customHeight="1" x14ac:dyDescent="0.2">
      <c r="A70" s="317" t="s">
        <v>302</v>
      </c>
      <c r="B70" s="317" t="s">
        <v>307</v>
      </c>
      <c r="C70" s="299">
        <f>C71</f>
        <v>42</v>
      </c>
      <c r="D70" s="299">
        <f t="shared" ref="D70:F72" si="8">D71</f>
        <v>0</v>
      </c>
      <c r="E70" s="299">
        <f>E71</f>
        <v>42</v>
      </c>
      <c r="F70" s="299">
        <f t="shared" si="8"/>
        <v>0</v>
      </c>
      <c r="G70" s="283">
        <f t="shared" si="0"/>
        <v>1</v>
      </c>
    </row>
    <row r="71" spans="1:7" s="301" customFormat="1" ht="63" customHeight="1" x14ac:dyDescent="0.25">
      <c r="A71" s="318" t="s">
        <v>395</v>
      </c>
      <c r="B71" s="318" t="s">
        <v>396</v>
      </c>
      <c r="C71" s="362">
        <v>42</v>
      </c>
      <c r="D71" s="299">
        <f t="shared" si="8"/>
        <v>0</v>
      </c>
      <c r="E71" s="354">
        <v>42</v>
      </c>
      <c r="F71" s="354">
        <f t="shared" si="8"/>
        <v>0</v>
      </c>
      <c r="G71" s="290">
        <f t="shared" si="0"/>
        <v>1</v>
      </c>
    </row>
    <row r="72" spans="1:7" s="301" customFormat="1" ht="90" hidden="1" customHeight="1" x14ac:dyDescent="0.25">
      <c r="A72" s="318" t="s">
        <v>37</v>
      </c>
      <c r="B72" s="318" t="s">
        <v>38</v>
      </c>
      <c r="C72" s="363"/>
      <c r="D72" s="302">
        <f t="shared" si="8"/>
        <v>0</v>
      </c>
      <c r="E72" s="302">
        <f t="shared" ref="E72:E73" si="9">F72/1000</f>
        <v>0</v>
      </c>
      <c r="F72" s="302">
        <f t="shared" si="8"/>
        <v>0</v>
      </c>
      <c r="G72" s="283" t="e">
        <f t="shared" si="0"/>
        <v>#DIV/0!</v>
      </c>
    </row>
    <row r="73" spans="1:7" s="274" customFormat="1" ht="60" hidden="1" x14ac:dyDescent="0.25">
      <c r="A73" s="318" t="s">
        <v>39</v>
      </c>
      <c r="B73" s="318" t="s">
        <v>40</v>
      </c>
      <c r="C73" s="303">
        <f t="shared" ref="C73" si="10">D73/1000</f>
        <v>0</v>
      </c>
      <c r="D73" s="303">
        <v>0</v>
      </c>
      <c r="E73" s="303">
        <f t="shared" si="9"/>
        <v>0</v>
      </c>
      <c r="F73" s="303">
        <v>0</v>
      </c>
      <c r="G73" s="283" t="e">
        <f t="shared" si="0"/>
        <v>#DIV/0!</v>
      </c>
    </row>
    <row r="74" spans="1:7" s="274" customFormat="1" ht="57.75" hidden="1" x14ac:dyDescent="0.25">
      <c r="A74" s="317" t="s">
        <v>303</v>
      </c>
      <c r="B74" s="317" t="s">
        <v>304</v>
      </c>
      <c r="C74" s="303">
        <f>C75</f>
        <v>0</v>
      </c>
      <c r="D74" s="344">
        <f>D75</f>
        <v>-17120.259999999998</v>
      </c>
      <c r="E74" s="344">
        <f>E75</f>
        <v>0</v>
      </c>
      <c r="F74" s="344">
        <f>F75</f>
        <v>-17120.259999999998</v>
      </c>
      <c r="G74" s="283" t="e">
        <f t="shared" si="0"/>
        <v>#DIV/0!</v>
      </c>
    </row>
    <row r="75" spans="1:7" s="274" customFormat="1" ht="60" hidden="1" x14ac:dyDescent="0.25">
      <c r="A75" s="318" t="s">
        <v>305</v>
      </c>
      <c r="B75" s="318" t="s">
        <v>306</v>
      </c>
      <c r="C75" s="303">
        <v>0</v>
      </c>
      <c r="D75" s="344">
        <v>-17120.259999999998</v>
      </c>
      <c r="E75" s="344">
        <v>0</v>
      </c>
      <c r="F75" s="303">
        <v>-17120.259999999998</v>
      </c>
      <c r="G75" s="283" t="e">
        <f t="shared" si="0"/>
        <v>#DIV/0!</v>
      </c>
    </row>
    <row r="76" spans="1:7" s="274" customFormat="1" ht="15" x14ac:dyDescent="0.25">
      <c r="A76" s="315" t="s">
        <v>362</v>
      </c>
      <c r="B76" s="318"/>
      <c r="C76" s="282">
        <f>C77-C66</f>
        <v>2673.8999999999996</v>
      </c>
      <c r="D76" s="282">
        <f>D77-D64</f>
        <v>2527500</v>
      </c>
      <c r="E76" s="282">
        <f>E77-E64</f>
        <v>2683.4999999999995</v>
      </c>
      <c r="F76" s="282">
        <f>F77-F64</f>
        <v>2503281.4000000004</v>
      </c>
      <c r="G76" s="283">
        <f t="shared" si="0"/>
        <v>1.0035902614159093</v>
      </c>
    </row>
    <row r="77" spans="1:7" s="274" customFormat="1" x14ac:dyDescent="0.2">
      <c r="A77" s="317" t="s">
        <v>20</v>
      </c>
      <c r="B77" s="317"/>
      <c r="C77" s="299">
        <f>C12+C57</f>
        <v>2874.2999999999997</v>
      </c>
      <c r="D77" s="299">
        <f>D12+D57</f>
        <v>2710400</v>
      </c>
      <c r="E77" s="299">
        <f>E12+E57</f>
        <v>2881.7999999999997</v>
      </c>
      <c r="F77" s="299">
        <f>F12+F57</f>
        <v>2623182.0000000005</v>
      </c>
      <c r="G77" s="283">
        <f>E77/C77</f>
        <v>1.0026093309675399</v>
      </c>
    </row>
    <row r="78" spans="1:7" s="274" customFormat="1" ht="15" x14ac:dyDescent="0.25">
      <c r="A78" s="349"/>
      <c r="B78" s="349"/>
      <c r="C78" s="350"/>
      <c r="D78" s="351"/>
      <c r="E78" s="351"/>
      <c r="F78" s="301"/>
      <c r="G78" s="352"/>
    </row>
    <row r="79" spans="1:7" s="274" customFormat="1" ht="15" x14ac:dyDescent="0.25">
      <c r="A79" s="349"/>
      <c r="B79" s="349"/>
      <c r="C79" s="353"/>
      <c r="D79" s="353"/>
      <c r="E79" s="353"/>
      <c r="F79" s="353"/>
      <c r="G79" s="352"/>
    </row>
    <row r="80" spans="1:7" s="274" customFormat="1" ht="14.25" customHeight="1" x14ac:dyDescent="0.25">
      <c r="A80" s="319"/>
      <c r="B80" s="319"/>
    </row>
    <row r="81" spans="1:2" s="274" customFormat="1" ht="14.25" customHeight="1" x14ac:dyDescent="0.25">
      <c r="A81" s="319"/>
      <c r="B81" s="319"/>
    </row>
    <row r="82" spans="1:2" s="274" customFormat="1" ht="15" x14ac:dyDescent="0.25">
      <c r="A82" s="319"/>
      <c r="B82" s="319"/>
    </row>
    <row r="83" spans="1:2" s="274" customFormat="1" ht="15" x14ac:dyDescent="0.25">
      <c r="A83" s="319"/>
      <c r="B83" s="319"/>
    </row>
    <row r="84" spans="1:2" s="274" customFormat="1" ht="15" x14ac:dyDescent="0.25">
      <c r="A84" s="319"/>
      <c r="B84" s="319"/>
    </row>
    <row r="85" spans="1:2" s="274" customFormat="1" ht="15" x14ac:dyDescent="0.25">
      <c r="A85" s="319"/>
      <c r="B85" s="319"/>
    </row>
    <row r="86" spans="1:2" s="274" customFormat="1" ht="15" x14ac:dyDescent="0.25">
      <c r="A86" s="319"/>
      <c r="B86" s="319"/>
    </row>
    <row r="87" spans="1:2" s="274" customFormat="1" ht="15" x14ac:dyDescent="0.25">
      <c r="A87" s="319"/>
      <c r="B87" s="319"/>
    </row>
    <row r="88" spans="1:2" s="274" customFormat="1" ht="15" x14ac:dyDescent="0.25">
      <c r="A88" s="319"/>
      <c r="B88" s="319"/>
    </row>
    <row r="89" spans="1:2" s="274" customFormat="1" ht="15" x14ac:dyDescent="0.25">
      <c r="A89" s="319"/>
      <c r="B89" s="319"/>
    </row>
    <row r="90" spans="1:2" s="274" customFormat="1" ht="15" x14ac:dyDescent="0.25">
      <c r="A90" s="319"/>
      <c r="B90" s="319"/>
    </row>
    <row r="91" spans="1:2" s="274" customFormat="1" ht="15" x14ac:dyDescent="0.25">
      <c r="A91" s="319"/>
      <c r="B91" s="319"/>
    </row>
    <row r="92" spans="1:2" s="274" customFormat="1" ht="15" x14ac:dyDescent="0.25">
      <c r="A92" s="319"/>
      <c r="B92" s="319"/>
    </row>
    <row r="93" spans="1:2" s="274" customFormat="1" ht="15" x14ac:dyDescent="0.25">
      <c r="A93" s="319"/>
      <c r="B93" s="319"/>
    </row>
    <row r="94" spans="1:2" s="274" customFormat="1" ht="15" x14ac:dyDescent="0.25">
      <c r="A94" s="319"/>
      <c r="B94" s="319"/>
    </row>
    <row r="95" spans="1:2" s="274" customFormat="1" ht="15" x14ac:dyDescent="0.25">
      <c r="A95" s="319"/>
      <c r="B95" s="319"/>
    </row>
    <row r="96" spans="1:2" s="274" customFormat="1" ht="15" x14ac:dyDescent="0.25">
      <c r="A96" s="319"/>
      <c r="B96" s="319"/>
    </row>
    <row r="97" spans="1:2" s="274" customFormat="1" ht="15" x14ac:dyDescent="0.25">
      <c r="A97" s="319"/>
      <c r="B97" s="319"/>
    </row>
    <row r="98" spans="1:2" s="274" customFormat="1" ht="15" x14ac:dyDescent="0.25">
      <c r="A98" s="319"/>
      <c r="B98" s="319"/>
    </row>
    <row r="99" spans="1:2" s="274" customFormat="1" ht="15" x14ac:dyDescent="0.25">
      <c r="A99" s="319"/>
      <c r="B99" s="319"/>
    </row>
    <row r="100" spans="1:2" s="274" customFormat="1" ht="15" x14ac:dyDescent="0.25">
      <c r="A100" s="319"/>
      <c r="B100" s="319"/>
    </row>
    <row r="101" spans="1:2" s="274" customFormat="1" ht="15" x14ac:dyDescent="0.25">
      <c r="A101" s="319"/>
      <c r="B101" s="319"/>
    </row>
    <row r="102" spans="1:2" s="274" customFormat="1" ht="15" x14ac:dyDescent="0.25">
      <c r="A102" s="319"/>
      <c r="B102" s="319"/>
    </row>
    <row r="103" spans="1:2" s="274" customFormat="1" ht="15" x14ac:dyDescent="0.25">
      <c r="A103" s="319"/>
      <c r="B103" s="319"/>
    </row>
    <row r="104" spans="1:2" s="274" customFormat="1" ht="15" x14ac:dyDescent="0.25">
      <c r="A104" s="319"/>
      <c r="B104" s="319"/>
    </row>
    <row r="105" spans="1:2" s="274" customFormat="1" ht="15" x14ac:dyDescent="0.25">
      <c r="A105" s="319"/>
      <c r="B105" s="319"/>
    </row>
    <row r="106" spans="1:2" s="274" customFormat="1" ht="15" x14ac:dyDescent="0.25">
      <c r="A106" s="319"/>
      <c r="B106" s="319"/>
    </row>
    <row r="107" spans="1:2" s="274" customFormat="1" ht="15" x14ac:dyDescent="0.25">
      <c r="A107" s="319"/>
      <c r="B107" s="319"/>
    </row>
    <row r="108" spans="1:2" s="274" customFormat="1" ht="15" x14ac:dyDescent="0.25">
      <c r="A108" s="319"/>
      <c r="B108" s="319"/>
    </row>
    <row r="109" spans="1:2" s="274" customFormat="1" ht="15" x14ac:dyDescent="0.25">
      <c r="A109" s="319"/>
      <c r="B109" s="319"/>
    </row>
    <row r="110" spans="1:2" s="274" customFormat="1" ht="15" x14ac:dyDescent="0.25">
      <c r="A110" s="319"/>
      <c r="B110" s="319"/>
    </row>
    <row r="111" spans="1:2" s="274" customFormat="1" ht="15" x14ac:dyDescent="0.25">
      <c r="A111" s="319"/>
      <c r="B111" s="319"/>
    </row>
    <row r="112" spans="1:2" s="274" customFormat="1" ht="15" x14ac:dyDescent="0.25">
      <c r="A112" s="319"/>
      <c r="B112" s="319"/>
    </row>
    <row r="113" spans="1:2" s="274" customFormat="1" ht="15" x14ac:dyDescent="0.25">
      <c r="A113" s="319"/>
      <c r="B113" s="319"/>
    </row>
    <row r="114" spans="1:2" s="274" customFormat="1" ht="15" x14ac:dyDescent="0.25">
      <c r="A114" s="319"/>
      <c r="B114" s="319"/>
    </row>
    <row r="115" spans="1:2" s="274" customFormat="1" ht="15" x14ac:dyDescent="0.25">
      <c r="A115" s="319"/>
      <c r="B115" s="319"/>
    </row>
    <row r="116" spans="1:2" s="274" customFormat="1" ht="15" x14ac:dyDescent="0.25">
      <c r="A116" s="319"/>
      <c r="B116" s="319"/>
    </row>
    <row r="117" spans="1:2" s="274" customFormat="1" ht="15" x14ac:dyDescent="0.25">
      <c r="A117" s="319"/>
      <c r="B117" s="319"/>
    </row>
    <row r="118" spans="1:2" s="274" customFormat="1" ht="15" x14ac:dyDescent="0.25">
      <c r="A118" s="319"/>
      <c r="B118" s="319"/>
    </row>
    <row r="119" spans="1:2" s="274" customFormat="1" ht="15" x14ac:dyDescent="0.25">
      <c r="A119" s="319"/>
      <c r="B119" s="319"/>
    </row>
    <row r="120" spans="1:2" s="274" customFormat="1" ht="15" x14ac:dyDescent="0.25">
      <c r="A120" s="319"/>
      <c r="B120" s="319"/>
    </row>
    <row r="121" spans="1:2" s="274" customFormat="1" ht="15" x14ac:dyDescent="0.25">
      <c r="A121" s="319"/>
      <c r="B121" s="319"/>
    </row>
    <row r="122" spans="1:2" s="274" customFormat="1" ht="15" x14ac:dyDescent="0.25">
      <c r="A122" s="319"/>
      <c r="B122" s="319"/>
    </row>
    <row r="123" spans="1:2" s="274" customFormat="1" ht="15" x14ac:dyDescent="0.25">
      <c r="A123" s="319"/>
      <c r="B123" s="319"/>
    </row>
    <row r="124" spans="1:2" s="274" customFormat="1" ht="15" x14ac:dyDescent="0.25">
      <c r="A124" s="319"/>
      <c r="B124" s="319"/>
    </row>
    <row r="125" spans="1:2" s="274" customFormat="1" ht="15" x14ac:dyDescent="0.25">
      <c r="A125" s="319"/>
      <c r="B125" s="319"/>
    </row>
    <row r="126" spans="1:2" s="274" customFormat="1" ht="15" x14ac:dyDescent="0.25">
      <c r="A126" s="319"/>
      <c r="B126" s="319"/>
    </row>
    <row r="127" spans="1:2" s="274" customFormat="1" ht="15" x14ac:dyDescent="0.25">
      <c r="A127" s="319"/>
      <c r="B127" s="319"/>
    </row>
    <row r="128" spans="1:2" s="274" customFormat="1" ht="15" x14ac:dyDescent="0.25">
      <c r="A128" s="319"/>
      <c r="B128" s="319"/>
    </row>
    <row r="129" spans="1:2" s="274" customFormat="1" ht="15" x14ac:dyDescent="0.25">
      <c r="A129" s="319"/>
      <c r="B129" s="319"/>
    </row>
    <row r="130" spans="1:2" s="274" customFormat="1" ht="15" x14ac:dyDescent="0.25">
      <c r="A130" s="319"/>
      <c r="B130" s="319"/>
    </row>
    <row r="131" spans="1:2" s="274" customFormat="1" ht="15" x14ac:dyDescent="0.25">
      <c r="A131" s="319"/>
      <c r="B131" s="319"/>
    </row>
    <row r="132" spans="1:2" s="274" customFormat="1" ht="15" x14ac:dyDescent="0.25">
      <c r="A132" s="319"/>
      <c r="B132" s="319"/>
    </row>
    <row r="133" spans="1:2" s="274" customFormat="1" ht="15" x14ac:dyDescent="0.25">
      <c r="A133" s="319"/>
      <c r="B133" s="319"/>
    </row>
    <row r="134" spans="1:2" s="274" customFormat="1" ht="15" x14ac:dyDescent="0.25">
      <c r="A134" s="319"/>
      <c r="B134" s="319"/>
    </row>
    <row r="135" spans="1:2" s="274" customFormat="1" ht="15" x14ac:dyDescent="0.25">
      <c r="A135" s="319"/>
      <c r="B135" s="319"/>
    </row>
    <row r="136" spans="1:2" s="274" customFormat="1" ht="15" x14ac:dyDescent="0.25">
      <c r="A136" s="319"/>
      <c r="B136" s="319"/>
    </row>
    <row r="137" spans="1:2" s="274" customFormat="1" ht="15" x14ac:dyDescent="0.25">
      <c r="A137" s="319"/>
      <c r="B137" s="319"/>
    </row>
    <row r="138" spans="1:2" s="274" customFormat="1" ht="15" x14ac:dyDescent="0.25">
      <c r="A138" s="319"/>
      <c r="B138" s="319"/>
    </row>
    <row r="139" spans="1:2" s="274" customFormat="1" ht="15" x14ac:dyDescent="0.25">
      <c r="A139" s="319"/>
      <c r="B139" s="319"/>
    </row>
    <row r="140" spans="1:2" s="274" customFormat="1" ht="15" x14ac:dyDescent="0.25">
      <c r="A140" s="319"/>
      <c r="B140" s="319"/>
    </row>
    <row r="141" spans="1:2" s="274" customFormat="1" ht="15" x14ac:dyDescent="0.25">
      <c r="A141" s="319"/>
      <c r="B141" s="319"/>
    </row>
    <row r="142" spans="1:2" s="274" customFormat="1" ht="15" x14ac:dyDescent="0.25">
      <c r="A142" s="319"/>
      <c r="B142" s="319"/>
    </row>
    <row r="143" spans="1:2" s="274" customFormat="1" ht="15" x14ac:dyDescent="0.25">
      <c r="A143" s="319"/>
      <c r="B143" s="319"/>
    </row>
    <row r="144" spans="1:2" s="274" customFormat="1" ht="15" x14ac:dyDescent="0.25">
      <c r="A144" s="319"/>
      <c r="B144" s="319"/>
    </row>
    <row r="145" spans="1:2" s="274" customFormat="1" ht="15" x14ac:dyDescent="0.25">
      <c r="A145" s="319"/>
      <c r="B145" s="319"/>
    </row>
    <row r="146" spans="1:2" s="274" customFormat="1" ht="15" x14ac:dyDescent="0.25">
      <c r="A146" s="319"/>
      <c r="B146" s="319"/>
    </row>
    <row r="147" spans="1:2" s="274" customFormat="1" ht="15" x14ac:dyDescent="0.25">
      <c r="A147" s="305"/>
      <c r="B147" s="305"/>
    </row>
    <row r="148" spans="1:2" s="274" customFormat="1" ht="15" x14ac:dyDescent="0.25">
      <c r="A148" s="305"/>
      <c r="B148" s="305"/>
    </row>
    <row r="149" spans="1:2" s="274" customFormat="1" ht="15" x14ac:dyDescent="0.25">
      <c r="A149" s="305"/>
      <c r="B149" s="305"/>
    </row>
    <row r="150" spans="1:2" s="274" customFormat="1" ht="15" x14ac:dyDescent="0.25">
      <c r="A150" s="305"/>
      <c r="B150" s="305"/>
    </row>
    <row r="151" spans="1:2" s="274" customFormat="1" ht="15" x14ac:dyDescent="0.25">
      <c r="A151" s="305"/>
      <c r="B151" s="305"/>
    </row>
    <row r="152" spans="1:2" s="274" customFormat="1" ht="15" x14ac:dyDescent="0.25">
      <c r="A152" s="305"/>
      <c r="B152" s="305"/>
    </row>
    <row r="153" spans="1:2" ht="15" x14ac:dyDescent="0.25">
      <c r="A153" s="304"/>
      <c r="B153" s="304"/>
    </row>
    <row r="154" spans="1:2" ht="15" x14ac:dyDescent="0.25">
      <c r="A154" s="304"/>
      <c r="B154" s="304"/>
    </row>
    <row r="155" spans="1:2" ht="15" x14ac:dyDescent="0.25">
      <c r="A155" s="304"/>
      <c r="B155" s="304"/>
    </row>
    <row r="156" spans="1:2" ht="15" x14ac:dyDescent="0.25">
      <c r="A156" s="304"/>
      <c r="B156" s="304"/>
    </row>
    <row r="157" spans="1:2" ht="15" x14ac:dyDescent="0.25">
      <c r="A157" s="304"/>
      <c r="B157" s="304"/>
    </row>
    <row r="158" spans="1:2" ht="15" x14ac:dyDescent="0.25">
      <c r="A158" s="304"/>
      <c r="B158" s="304"/>
    </row>
    <row r="159" spans="1:2" ht="15" x14ac:dyDescent="0.25">
      <c r="A159" s="304"/>
      <c r="B159" s="304"/>
    </row>
    <row r="160" spans="1:2" ht="15" x14ac:dyDescent="0.25">
      <c r="A160" s="304"/>
      <c r="B160" s="304"/>
    </row>
    <row r="161" spans="1:2" ht="15" x14ac:dyDescent="0.25">
      <c r="A161" s="304"/>
      <c r="B161" s="304"/>
    </row>
    <row r="162" spans="1:2" ht="15" x14ac:dyDescent="0.25">
      <c r="A162" s="304"/>
      <c r="B162" s="304"/>
    </row>
    <row r="163" spans="1:2" ht="15" x14ac:dyDescent="0.25">
      <c r="A163" s="304"/>
      <c r="B163" s="304"/>
    </row>
    <row r="164" spans="1:2" ht="15" x14ac:dyDescent="0.25">
      <c r="A164" s="304"/>
      <c r="B164" s="304"/>
    </row>
    <row r="165" spans="1:2" ht="15" x14ac:dyDescent="0.25">
      <c r="A165" s="304"/>
      <c r="B165" s="304"/>
    </row>
    <row r="166" spans="1:2" ht="15" x14ac:dyDescent="0.25">
      <c r="A166" s="304"/>
      <c r="B166" s="304"/>
    </row>
    <row r="167" spans="1:2" ht="15" x14ac:dyDescent="0.25">
      <c r="A167" s="304"/>
      <c r="B167" s="304"/>
    </row>
    <row r="168" spans="1:2" ht="15" x14ac:dyDescent="0.25">
      <c r="A168" s="304"/>
      <c r="B168" s="304"/>
    </row>
    <row r="169" spans="1:2" ht="15" x14ac:dyDescent="0.25">
      <c r="A169" s="304"/>
      <c r="B169" s="304"/>
    </row>
    <row r="170" spans="1:2" ht="15" x14ac:dyDescent="0.25">
      <c r="A170" s="304"/>
      <c r="B170" s="304"/>
    </row>
    <row r="171" spans="1:2" ht="15" x14ac:dyDescent="0.25">
      <c r="A171" s="304"/>
      <c r="B171" s="304"/>
    </row>
    <row r="172" spans="1:2" ht="15" x14ac:dyDescent="0.25">
      <c r="A172" s="304"/>
      <c r="B172" s="304"/>
    </row>
    <row r="173" spans="1:2" ht="15" x14ac:dyDescent="0.25">
      <c r="A173" s="304"/>
      <c r="B173" s="304"/>
    </row>
    <row r="174" spans="1:2" ht="15" x14ac:dyDescent="0.25">
      <c r="A174" s="304"/>
      <c r="B174" s="304"/>
    </row>
    <row r="175" spans="1:2" ht="15" x14ac:dyDescent="0.25">
      <c r="A175" s="304"/>
      <c r="B175" s="304"/>
    </row>
    <row r="176" spans="1:2" ht="15" x14ac:dyDescent="0.25">
      <c r="A176" s="304"/>
      <c r="B176" s="304"/>
    </row>
    <row r="177" spans="1:2" ht="15" x14ac:dyDescent="0.25">
      <c r="A177" s="304"/>
      <c r="B177" s="304"/>
    </row>
    <row r="178" spans="1:2" ht="15" x14ac:dyDescent="0.25">
      <c r="A178" s="304"/>
      <c r="B178" s="304"/>
    </row>
    <row r="179" spans="1:2" ht="15" x14ac:dyDescent="0.25">
      <c r="A179" s="304"/>
      <c r="B179" s="304"/>
    </row>
    <row r="180" spans="1:2" ht="15" x14ac:dyDescent="0.25">
      <c r="A180" s="304"/>
      <c r="B180" s="304"/>
    </row>
    <row r="181" spans="1:2" ht="15" x14ac:dyDescent="0.25">
      <c r="A181" s="304"/>
      <c r="B181" s="304"/>
    </row>
    <row r="182" spans="1:2" ht="15" x14ac:dyDescent="0.25">
      <c r="A182" s="304"/>
      <c r="B182" s="304"/>
    </row>
    <row r="183" spans="1:2" ht="15" x14ac:dyDescent="0.25">
      <c r="A183" s="304"/>
      <c r="B183" s="304"/>
    </row>
    <row r="184" spans="1:2" ht="15" x14ac:dyDescent="0.25">
      <c r="A184" s="304"/>
      <c r="B184" s="304"/>
    </row>
    <row r="185" spans="1:2" ht="15" x14ac:dyDescent="0.25">
      <c r="A185" s="304"/>
      <c r="B185" s="304"/>
    </row>
    <row r="186" spans="1:2" ht="15" x14ac:dyDescent="0.25">
      <c r="A186" s="304"/>
      <c r="B186" s="304"/>
    </row>
    <row r="187" spans="1:2" ht="15" x14ac:dyDescent="0.25">
      <c r="A187" s="304"/>
      <c r="B187" s="304"/>
    </row>
    <row r="188" spans="1:2" ht="15" x14ac:dyDescent="0.25">
      <c r="A188" s="304"/>
      <c r="B188" s="304"/>
    </row>
    <row r="189" spans="1:2" ht="15" x14ac:dyDescent="0.25">
      <c r="A189" s="304"/>
      <c r="B189" s="304"/>
    </row>
    <row r="190" spans="1:2" ht="15" x14ac:dyDescent="0.25">
      <c r="A190" s="304"/>
      <c r="B190" s="304"/>
    </row>
    <row r="191" spans="1:2" ht="15" x14ac:dyDescent="0.25">
      <c r="A191" s="304"/>
      <c r="B191" s="304"/>
    </row>
    <row r="192" spans="1:2" ht="15" x14ac:dyDescent="0.25">
      <c r="A192" s="304"/>
      <c r="B192" s="304"/>
    </row>
    <row r="193" spans="1:2" ht="15" x14ac:dyDescent="0.25">
      <c r="A193" s="304"/>
      <c r="B193" s="304"/>
    </row>
    <row r="194" spans="1:2" ht="15" x14ac:dyDescent="0.25">
      <c r="A194" s="304"/>
      <c r="B194" s="304"/>
    </row>
    <row r="195" spans="1:2" ht="15" x14ac:dyDescent="0.25">
      <c r="A195" s="304"/>
      <c r="B195" s="304"/>
    </row>
    <row r="196" spans="1:2" ht="15" x14ac:dyDescent="0.25">
      <c r="A196" s="304"/>
      <c r="B196" s="304"/>
    </row>
    <row r="197" spans="1:2" ht="15" x14ac:dyDescent="0.25">
      <c r="A197" s="304"/>
      <c r="B197" s="304"/>
    </row>
    <row r="198" spans="1:2" ht="15" x14ac:dyDescent="0.25">
      <c r="A198" s="304"/>
      <c r="B198" s="304"/>
    </row>
    <row r="199" spans="1:2" ht="15" x14ac:dyDescent="0.25">
      <c r="A199" s="304"/>
      <c r="B199" s="304"/>
    </row>
    <row r="200" spans="1:2" ht="15" x14ac:dyDescent="0.25">
      <c r="A200" s="304"/>
      <c r="B200" s="304"/>
    </row>
    <row r="201" spans="1:2" ht="15" x14ac:dyDescent="0.25">
      <c r="A201" s="304"/>
      <c r="B201" s="304"/>
    </row>
    <row r="202" spans="1:2" ht="15" x14ac:dyDescent="0.25">
      <c r="A202" s="304"/>
      <c r="B202" s="304"/>
    </row>
    <row r="203" spans="1:2" ht="15" x14ac:dyDescent="0.25">
      <c r="A203" s="304"/>
      <c r="B203" s="304"/>
    </row>
    <row r="204" spans="1:2" ht="15" x14ac:dyDescent="0.25">
      <c r="A204" s="304"/>
      <c r="B204" s="304"/>
    </row>
    <row r="205" spans="1:2" ht="15" x14ac:dyDescent="0.25">
      <c r="A205" s="304"/>
      <c r="B205" s="304"/>
    </row>
    <row r="206" spans="1:2" ht="15" x14ac:dyDescent="0.25">
      <c r="A206" s="304"/>
      <c r="B206" s="304"/>
    </row>
    <row r="207" spans="1:2" ht="15" x14ac:dyDescent="0.25">
      <c r="A207" s="304"/>
      <c r="B207" s="304"/>
    </row>
    <row r="208" spans="1:2" ht="15" x14ac:dyDescent="0.25">
      <c r="A208" s="304"/>
      <c r="B208" s="304"/>
    </row>
    <row r="209" spans="1:2" ht="15" x14ac:dyDescent="0.25">
      <c r="A209" s="304"/>
      <c r="B209" s="304"/>
    </row>
    <row r="210" spans="1:2" ht="15" x14ac:dyDescent="0.25">
      <c r="A210" s="304"/>
      <c r="B210" s="304"/>
    </row>
    <row r="211" spans="1:2" ht="15" x14ac:dyDescent="0.25">
      <c r="A211" s="304"/>
      <c r="B211" s="304"/>
    </row>
    <row r="212" spans="1:2" ht="15" x14ac:dyDescent="0.25">
      <c r="A212" s="304"/>
      <c r="B212" s="304"/>
    </row>
    <row r="213" spans="1:2" ht="15" x14ac:dyDescent="0.25">
      <c r="A213" s="304"/>
      <c r="B213" s="304"/>
    </row>
    <row r="214" spans="1:2" ht="15" x14ac:dyDescent="0.25">
      <c r="A214" s="304"/>
      <c r="B214" s="304"/>
    </row>
    <row r="215" spans="1:2" ht="15" x14ac:dyDescent="0.25">
      <c r="A215" s="304"/>
      <c r="B215" s="304"/>
    </row>
    <row r="216" spans="1:2" ht="15" x14ac:dyDescent="0.25">
      <c r="A216" s="304"/>
      <c r="B216" s="304"/>
    </row>
    <row r="217" spans="1:2" ht="15" x14ac:dyDescent="0.25">
      <c r="A217" s="304"/>
      <c r="B217" s="304"/>
    </row>
    <row r="218" spans="1:2" ht="15" x14ac:dyDescent="0.25">
      <c r="A218" s="304"/>
      <c r="B218" s="304"/>
    </row>
    <row r="219" spans="1:2" ht="15" x14ac:dyDescent="0.25">
      <c r="A219" s="304"/>
      <c r="B219" s="304"/>
    </row>
    <row r="220" spans="1:2" ht="15" x14ac:dyDescent="0.25">
      <c r="A220" s="304"/>
      <c r="B220" s="304"/>
    </row>
    <row r="221" spans="1:2" ht="15" x14ac:dyDescent="0.25">
      <c r="A221" s="304"/>
      <c r="B221" s="304"/>
    </row>
    <row r="222" spans="1:2" ht="15" x14ac:dyDescent="0.25">
      <c r="A222" s="304"/>
      <c r="B222" s="304"/>
    </row>
    <row r="223" spans="1:2" ht="15" x14ac:dyDescent="0.25">
      <c r="A223" s="304"/>
      <c r="B223" s="304"/>
    </row>
    <row r="224" spans="1:2" ht="15" x14ac:dyDescent="0.25">
      <c r="A224" s="304"/>
      <c r="B224" s="304"/>
    </row>
    <row r="225" spans="1:2" ht="15" x14ac:dyDescent="0.25">
      <c r="A225" s="304"/>
      <c r="B225" s="304"/>
    </row>
    <row r="226" spans="1:2" ht="15" x14ac:dyDescent="0.25">
      <c r="A226" s="304"/>
      <c r="B226" s="304"/>
    </row>
    <row r="227" spans="1:2" ht="15" x14ac:dyDescent="0.25">
      <c r="A227" s="304"/>
      <c r="B227" s="304"/>
    </row>
    <row r="228" spans="1:2" ht="15" x14ac:dyDescent="0.25">
      <c r="A228" s="304"/>
      <c r="B228" s="304"/>
    </row>
    <row r="229" spans="1:2" ht="15" x14ac:dyDescent="0.25">
      <c r="A229" s="304"/>
      <c r="B229" s="304"/>
    </row>
    <row r="230" spans="1:2" ht="15" x14ac:dyDescent="0.25">
      <c r="A230" s="304"/>
      <c r="B230" s="304"/>
    </row>
    <row r="231" spans="1:2" ht="15" x14ac:dyDescent="0.25">
      <c r="A231" s="304"/>
      <c r="B231" s="304"/>
    </row>
    <row r="232" spans="1:2" ht="15" x14ac:dyDescent="0.25">
      <c r="A232" s="304"/>
      <c r="B232" s="304"/>
    </row>
    <row r="233" spans="1:2" ht="15" x14ac:dyDescent="0.25">
      <c r="A233" s="304"/>
      <c r="B233" s="304"/>
    </row>
    <row r="234" spans="1:2" ht="15" x14ac:dyDescent="0.25">
      <c r="A234" s="304"/>
      <c r="B234" s="304"/>
    </row>
    <row r="235" spans="1:2" ht="15" x14ac:dyDescent="0.25">
      <c r="A235" s="304"/>
      <c r="B235" s="304"/>
    </row>
    <row r="236" spans="1:2" ht="15" x14ac:dyDescent="0.25">
      <c r="A236" s="304"/>
      <c r="B236" s="304"/>
    </row>
    <row r="237" spans="1:2" ht="15" x14ac:dyDescent="0.25">
      <c r="A237" s="304"/>
      <c r="B237" s="304"/>
    </row>
    <row r="238" spans="1:2" ht="15" x14ac:dyDescent="0.25">
      <c r="A238" s="304"/>
      <c r="B238" s="304"/>
    </row>
    <row r="239" spans="1:2" ht="15" x14ac:dyDescent="0.25">
      <c r="A239" s="304"/>
      <c r="B239" s="304"/>
    </row>
    <row r="240" spans="1:2" ht="15" x14ac:dyDescent="0.25">
      <c r="A240" s="304"/>
      <c r="B240" s="304"/>
    </row>
    <row r="241" spans="1:2" ht="15" x14ac:dyDescent="0.25">
      <c r="A241" s="304"/>
      <c r="B241" s="304"/>
    </row>
    <row r="242" spans="1:2" ht="15" x14ac:dyDescent="0.25">
      <c r="A242" s="304"/>
      <c r="B242" s="304"/>
    </row>
    <row r="243" spans="1:2" ht="15" x14ac:dyDescent="0.25">
      <c r="A243" s="304"/>
      <c r="B243" s="304"/>
    </row>
    <row r="244" spans="1:2" ht="15" x14ac:dyDescent="0.25">
      <c r="A244" s="304"/>
      <c r="B244" s="304"/>
    </row>
    <row r="245" spans="1:2" ht="15" x14ac:dyDescent="0.25">
      <c r="A245" s="304"/>
      <c r="B245" s="304"/>
    </row>
    <row r="246" spans="1:2" ht="15" x14ac:dyDescent="0.25">
      <c r="A246" s="304"/>
      <c r="B246" s="304"/>
    </row>
    <row r="247" spans="1:2" ht="15" x14ac:dyDescent="0.25">
      <c r="A247" s="304"/>
      <c r="B247" s="304"/>
    </row>
    <row r="248" spans="1:2" ht="15" x14ac:dyDescent="0.25">
      <c r="A248" s="304"/>
      <c r="B248" s="304"/>
    </row>
    <row r="249" spans="1:2" ht="15" x14ac:dyDescent="0.25">
      <c r="A249" s="304"/>
      <c r="B249" s="304"/>
    </row>
    <row r="250" spans="1:2" ht="15" x14ac:dyDescent="0.25">
      <c r="A250" s="304"/>
      <c r="B250" s="304"/>
    </row>
    <row r="251" spans="1:2" ht="15" x14ac:dyDescent="0.25">
      <c r="A251" s="304"/>
      <c r="B251" s="304"/>
    </row>
    <row r="252" spans="1:2" ht="15" x14ac:dyDescent="0.25">
      <c r="A252" s="304"/>
      <c r="B252" s="304"/>
    </row>
    <row r="253" spans="1:2" ht="15" x14ac:dyDescent="0.25">
      <c r="A253" s="304"/>
      <c r="B253" s="304"/>
    </row>
    <row r="254" spans="1:2" ht="15" x14ac:dyDescent="0.25">
      <c r="A254" s="304"/>
      <c r="B254" s="304"/>
    </row>
    <row r="255" spans="1:2" ht="15" x14ac:dyDescent="0.25">
      <c r="A255" s="304"/>
      <c r="B255" s="304"/>
    </row>
    <row r="256" spans="1:2" ht="15" x14ac:dyDescent="0.25">
      <c r="A256" s="304"/>
      <c r="B256" s="304"/>
    </row>
    <row r="257" spans="1:2" ht="15" x14ac:dyDescent="0.25">
      <c r="A257" s="304"/>
      <c r="B257" s="304"/>
    </row>
    <row r="258" spans="1:2" ht="15" x14ac:dyDescent="0.25">
      <c r="A258" s="304"/>
      <c r="B258" s="304"/>
    </row>
    <row r="259" spans="1:2" ht="15" x14ac:dyDescent="0.25">
      <c r="A259" s="304"/>
      <c r="B259" s="304"/>
    </row>
    <row r="260" spans="1:2" ht="15" x14ac:dyDescent="0.25">
      <c r="A260" s="304"/>
      <c r="B260" s="304"/>
    </row>
    <row r="261" spans="1:2" ht="15" x14ac:dyDescent="0.25">
      <c r="A261" s="304"/>
      <c r="B261" s="304"/>
    </row>
    <row r="262" spans="1:2" ht="15" x14ac:dyDescent="0.25">
      <c r="A262" s="304"/>
      <c r="B262" s="304"/>
    </row>
    <row r="263" spans="1:2" ht="15" x14ac:dyDescent="0.25">
      <c r="A263" s="304"/>
      <c r="B263" s="304"/>
    </row>
    <row r="264" spans="1:2" ht="15" x14ac:dyDescent="0.25">
      <c r="A264" s="304"/>
      <c r="B264" s="304"/>
    </row>
    <row r="265" spans="1:2" ht="15" x14ac:dyDescent="0.25">
      <c r="A265" s="304"/>
      <c r="B265" s="304"/>
    </row>
    <row r="266" spans="1:2" ht="15" x14ac:dyDescent="0.25">
      <c r="A266" s="304"/>
      <c r="B266" s="304"/>
    </row>
    <row r="267" spans="1:2" ht="15" x14ac:dyDescent="0.25">
      <c r="A267" s="304"/>
      <c r="B267" s="304"/>
    </row>
    <row r="268" spans="1:2" ht="15" x14ac:dyDescent="0.25">
      <c r="A268" s="304"/>
      <c r="B268" s="304"/>
    </row>
    <row r="269" spans="1:2" ht="15" x14ac:dyDescent="0.25">
      <c r="A269" s="304"/>
      <c r="B269" s="304"/>
    </row>
    <row r="270" spans="1:2" ht="15" x14ac:dyDescent="0.25">
      <c r="A270" s="304"/>
      <c r="B270" s="304"/>
    </row>
    <row r="271" spans="1:2" ht="15" x14ac:dyDescent="0.25">
      <c r="A271" s="304"/>
      <c r="B271" s="304"/>
    </row>
    <row r="272" spans="1:2" ht="15" x14ac:dyDescent="0.25">
      <c r="A272" s="304"/>
      <c r="B272" s="304"/>
    </row>
    <row r="273" spans="1:2" ht="15" x14ac:dyDescent="0.25">
      <c r="A273" s="304"/>
      <c r="B273" s="304"/>
    </row>
    <row r="274" spans="1:2" ht="15" x14ac:dyDescent="0.25">
      <c r="A274" s="304"/>
      <c r="B274" s="304"/>
    </row>
    <row r="275" spans="1:2" ht="15" x14ac:dyDescent="0.25">
      <c r="A275" s="304"/>
      <c r="B275" s="304"/>
    </row>
    <row r="276" spans="1:2" ht="15" x14ac:dyDescent="0.25">
      <c r="A276" s="304"/>
      <c r="B276" s="304"/>
    </row>
    <row r="277" spans="1:2" ht="15" x14ac:dyDescent="0.25">
      <c r="A277" s="304"/>
      <c r="B277" s="304"/>
    </row>
    <row r="278" spans="1:2" ht="15" x14ac:dyDescent="0.25">
      <c r="A278" s="304"/>
      <c r="B278" s="304"/>
    </row>
    <row r="279" spans="1:2" ht="15" x14ac:dyDescent="0.25">
      <c r="A279" s="304"/>
      <c r="B279" s="304"/>
    </row>
    <row r="280" spans="1:2" ht="15" x14ac:dyDescent="0.25">
      <c r="A280" s="304"/>
      <c r="B280" s="304"/>
    </row>
    <row r="281" spans="1:2" ht="15" x14ac:dyDescent="0.25">
      <c r="A281" s="304"/>
      <c r="B281" s="304"/>
    </row>
    <row r="282" spans="1:2" ht="15" x14ac:dyDescent="0.25">
      <c r="A282" s="304"/>
      <c r="B282" s="304"/>
    </row>
    <row r="283" spans="1:2" ht="15" x14ac:dyDescent="0.25">
      <c r="A283" s="304"/>
      <c r="B283" s="304"/>
    </row>
    <row r="284" spans="1:2" ht="15" x14ac:dyDescent="0.25">
      <c r="A284" s="304"/>
      <c r="B284" s="304"/>
    </row>
    <row r="285" spans="1:2" ht="15" x14ac:dyDescent="0.25">
      <c r="A285" s="304"/>
      <c r="B285" s="304"/>
    </row>
    <row r="286" spans="1:2" ht="15" x14ac:dyDescent="0.25">
      <c r="A286" s="304"/>
      <c r="B286" s="304"/>
    </row>
    <row r="287" spans="1:2" ht="15" x14ac:dyDescent="0.25">
      <c r="A287" s="304"/>
      <c r="B287" s="304"/>
    </row>
    <row r="288" spans="1:2" ht="15" x14ac:dyDescent="0.25">
      <c r="A288" s="304"/>
      <c r="B288" s="304"/>
    </row>
    <row r="289" spans="1:2" ht="15" x14ac:dyDescent="0.25">
      <c r="A289" s="304"/>
      <c r="B289" s="304"/>
    </row>
    <row r="290" spans="1:2" ht="15" x14ac:dyDescent="0.25">
      <c r="A290" s="304"/>
      <c r="B290" s="304"/>
    </row>
    <row r="291" spans="1:2" ht="15" x14ac:dyDescent="0.25">
      <c r="A291" s="304"/>
      <c r="B291" s="304"/>
    </row>
    <row r="292" spans="1:2" ht="15" x14ac:dyDescent="0.25">
      <c r="A292" s="304"/>
      <c r="B292" s="304"/>
    </row>
    <row r="293" spans="1:2" ht="15" x14ac:dyDescent="0.25">
      <c r="A293" s="304"/>
      <c r="B293" s="304"/>
    </row>
    <row r="294" spans="1:2" ht="15" x14ac:dyDescent="0.25">
      <c r="A294" s="304"/>
      <c r="B294" s="304"/>
    </row>
    <row r="295" spans="1:2" ht="15" x14ac:dyDescent="0.25">
      <c r="A295" s="304"/>
      <c r="B295" s="304"/>
    </row>
    <row r="296" spans="1:2" ht="15" x14ac:dyDescent="0.25">
      <c r="A296" s="304"/>
      <c r="B296" s="304"/>
    </row>
    <row r="297" spans="1:2" ht="15" x14ac:dyDescent="0.25">
      <c r="A297" s="304"/>
      <c r="B297" s="304"/>
    </row>
    <row r="298" spans="1:2" ht="15" x14ac:dyDescent="0.25">
      <c r="A298" s="304"/>
      <c r="B298" s="304"/>
    </row>
    <row r="299" spans="1:2" ht="15" x14ac:dyDescent="0.25">
      <c r="A299" s="304"/>
      <c r="B299" s="304"/>
    </row>
    <row r="300" spans="1:2" ht="15" x14ac:dyDescent="0.25">
      <c r="A300" s="304"/>
      <c r="B300" s="304"/>
    </row>
    <row r="301" spans="1:2" ht="15" x14ac:dyDescent="0.25">
      <c r="A301" s="304"/>
      <c r="B301" s="304"/>
    </row>
    <row r="302" spans="1:2" ht="15" x14ac:dyDescent="0.25">
      <c r="A302" s="304"/>
      <c r="B302" s="304"/>
    </row>
    <row r="303" spans="1:2" ht="15" x14ac:dyDescent="0.25">
      <c r="A303" s="304"/>
      <c r="B303" s="304"/>
    </row>
    <row r="304" spans="1:2" ht="15" x14ac:dyDescent="0.25">
      <c r="A304" s="304"/>
      <c r="B304" s="304"/>
    </row>
    <row r="305" spans="1:2" ht="15" x14ac:dyDescent="0.25">
      <c r="A305" s="304"/>
      <c r="B305" s="304"/>
    </row>
    <row r="306" spans="1:2" ht="15" x14ac:dyDescent="0.25">
      <c r="A306" s="304"/>
      <c r="B306" s="304"/>
    </row>
    <row r="307" spans="1:2" ht="15" x14ac:dyDescent="0.25">
      <c r="A307" s="304"/>
      <c r="B307" s="304"/>
    </row>
    <row r="308" spans="1:2" ht="15" x14ac:dyDescent="0.25">
      <c r="A308" s="304"/>
      <c r="B308" s="304"/>
    </row>
    <row r="309" spans="1:2" ht="15" x14ac:dyDescent="0.25">
      <c r="A309" s="304"/>
      <c r="B309" s="304"/>
    </row>
    <row r="310" spans="1:2" ht="15" x14ac:dyDescent="0.25">
      <c r="A310" s="304"/>
      <c r="B310" s="304"/>
    </row>
    <row r="311" spans="1:2" ht="15" x14ac:dyDescent="0.25">
      <c r="A311" s="304"/>
      <c r="B311" s="304"/>
    </row>
    <row r="312" spans="1:2" ht="15" x14ac:dyDescent="0.25">
      <c r="A312" s="304"/>
      <c r="B312" s="304"/>
    </row>
    <row r="313" spans="1:2" ht="15" x14ac:dyDescent="0.25">
      <c r="A313" s="304"/>
      <c r="B313" s="304"/>
    </row>
    <row r="314" spans="1:2" ht="15" x14ac:dyDescent="0.25">
      <c r="A314" s="304"/>
      <c r="B314" s="304"/>
    </row>
    <row r="315" spans="1:2" ht="15" x14ac:dyDescent="0.25">
      <c r="A315" s="304"/>
      <c r="B315" s="304"/>
    </row>
    <row r="316" spans="1:2" ht="15" x14ac:dyDescent="0.25">
      <c r="A316" s="304"/>
      <c r="B316" s="304"/>
    </row>
    <row r="317" spans="1:2" ht="15" x14ac:dyDescent="0.25">
      <c r="A317" s="304"/>
      <c r="B317" s="304"/>
    </row>
    <row r="318" spans="1:2" ht="15" x14ac:dyDescent="0.25">
      <c r="A318" s="304"/>
      <c r="B318" s="304"/>
    </row>
    <row r="319" spans="1:2" ht="15" x14ac:dyDescent="0.25">
      <c r="A319" s="304"/>
      <c r="B319" s="304"/>
    </row>
    <row r="320" spans="1:2" ht="15" x14ac:dyDescent="0.25">
      <c r="A320" s="304"/>
      <c r="B320" s="304"/>
    </row>
    <row r="321" spans="1:2" ht="15" x14ac:dyDescent="0.25">
      <c r="A321" s="304"/>
      <c r="B321" s="304"/>
    </row>
    <row r="322" spans="1:2" ht="15" x14ac:dyDescent="0.25">
      <c r="A322" s="304"/>
      <c r="B322" s="304"/>
    </row>
    <row r="323" spans="1:2" ht="15" x14ac:dyDescent="0.25">
      <c r="A323" s="304"/>
      <c r="B323" s="304"/>
    </row>
    <row r="324" spans="1:2" ht="15" x14ac:dyDescent="0.25">
      <c r="A324" s="304"/>
      <c r="B324" s="304"/>
    </row>
    <row r="325" spans="1:2" ht="15" x14ac:dyDescent="0.25">
      <c r="A325" s="304"/>
      <c r="B325" s="304"/>
    </row>
    <row r="326" spans="1:2" ht="15" x14ac:dyDescent="0.25">
      <c r="A326" s="304"/>
      <c r="B326" s="304"/>
    </row>
    <row r="327" spans="1:2" ht="15" x14ac:dyDescent="0.25">
      <c r="A327" s="304"/>
      <c r="B327" s="304"/>
    </row>
    <row r="328" spans="1:2" ht="15" x14ac:dyDescent="0.25">
      <c r="A328" s="304"/>
      <c r="B328" s="304"/>
    </row>
    <row r="329" spans="1:2" ht="15" x14ac:dyDescent="0.25">
      <c r="A329" s="304"/>
      <c r="B329" s="304"/>
    </row>
    <row r="330" spans="1:2" ht="15" x14ac:dyDescent="0.25">
      <c r="A330" s="304"/>
      <c r="B330" s="304"/>
    </row>
    <row r="331" spans="1:2" ht="15" x14ac:dyDescent="0.25">
      <c r="A331" s="304"/>
      <c r="B331" s="304"/>
    </row>
    <row r="332" spans="1:2" ht="15" x14ac:dyDescent="0.25">
      <c r="A332" s="304"/>
      <c r="B332" s="304"/>
    </row>
    <row r="333" spans="1:2" ht="15" x14ac:dyDescent="0.25">
      <c r="A333" s="304"/>
      <c r="B333" s="304"/>
    </row>
    <row r="334" spans="1:2" ht="15" x14ac:dyDescent="0.25">
      <c r="A334" s="304"/>
      <c r="B334" s="304"/>
    </row>
    <row r="335" spans="1:2" ht="15" x14ac:dyDescent="0.25">
      <c r="A335" s="304"/>
      <c r="B335" s="304"/>
    </row>
    <row r="336" spans="1:2" ht="15" x14ac:dyDescent="0.25">
      <c r="A336" s="304"/>
      <c r="B336" s="304"/>
    </row>
    <row r="337" spans="1:2" ht="15" x14ac:dyDescent="0.25">
      <c r="A337" s="304"/>
      <c r="B337" s="304"/>
    </row>
    <row r="338" spans="1:2" ht="15" x14ac:dyDescent="0.25">
      <c r="A338" s="304"/>
      <c r="B338" s="304"/>
    </row>
    <row r="339" spans="1:2" ht="15" x14ac:dyDescent="0.25">
      <c r="A339" s="304"/>
      <c r="B339" s="304"/>
    </row>
    <row r="340" spans="1:2" ht="15" x14ac:dyDescent="0.25">
      <c r="A340" s="304"/>
      <c r="B340" s="304"/>
    </row>
    <row r="341" spans="1:2" ht="15" x14ac:dyDescent="0.25">
      <c r="A341" s="304"/>
      <c r="B341" s="304"/>
    </row>
    <row r="342" spans="1:2" ht="15" x14ac:dyDescent="0.25">
      <c r="A342" s="304"/>
      <c r="B342" s="304"/>
    </row>
    <row r="343" spans="1:2" ht="15" x14ac:dyDescent="0.25">
      <c r="A343" s="304"/>
      <c r="B343" s="304"/>
    </row>
    <row r="344" spans="1:2" ht="15" x14ac:dyDescent="0.25">
      <c r="A344" s="304"/>
      <c r="B344" s="304"/>
    </row>
    <row r="345" spans="1:2" ht="15" x14ac:dyDescent="0.25">
      <c r="A345" s="304"/>
      <c r="B345" s="304"/>
    </row>
    <row r="346" spans="1:2" ht="15" x14ac:dyDescent="0.25">
      <c r="A346" s="304"/>
      <c r="B346" s="304"/>
    </row>
    <row r="347" spans="1:2" ht="15" x14ac:dyDescent="0.25">
      <c r="A347" s="304"/>
      <c r="B347" s="304"/>
    </row>
    <row r="348" spans="1:2" ht="15" x14ac:dyDescent="0.25">
      <c r="A348" s="304"/>
      <c r="B348" s="304"/>
    </row>
    <row r="349" spans="1:2" ht="15" x14ac:dyDescent="0.25">
      <c r="A349" s="304"/>
      <c r="B349" s="304"/>
    </row>
    <row r="350" spans="1:2" ht="15" x14ac:dyDescent="0.25">
      <c r="A350" s="304"/>
      <c r="B350" s="304"/>
    </row>
    <row r="351" spans="1:2" ht="15" x14ac:dyDescent="0.25">
      <c r="A351" s="304"/>
      <c r="B351" s="304"/>
    </row>
    <row r="352" spans="1:2" ht="15" x14ac:dyDescent="0.25">
      <c r="A352" s="304"/>
      <c r="B352" s="304"/>
    </row>
    <row r="353" spans="1:2" ht="15" x14ac:dyDescent="0.25">
      <c r="A353" s="304"/>
      <c r="B353" s="304"/>
    </row>
    <row r="354" spans="1:2" ht="15" x14ac:dyDescent="0.25">
      <c r="A354" s="304"/>
      <c r="B354" s="304"/>
    </row>
    <row r="355" spans="1:2" ht="15" x14ac:dyDescent="0.25">
      <c r="A355" s="304"/>
      <c r="B355" s="304"/>
    </row>
    <row r="356" spans="1:2" ht="15" x14ac:dyDescent="0.25">
      <c r="A356" s="304"/>
      <c r="B356" s="304"/>
    </row>
    <row r="357" spans="1:2" ht="15" x14ac:dyDescent="0.25">
      <c r="A357" s="304"/>
      <c r="B357" s="304"/>
    </row>
    <row r="358" spans="1:2" ht="15" x14ac:dyDescent="0.25">
      <c r="A358" s="304"/>
      <c r="B358" s="304"/>
    </row>
    <row r="359" spans="1:2" ht="15" x14ac:dyDescent="0.25">
      <c r="A359" s="304"/>
      <c r="B359" s="304"/>
    </row>
    <row r="360" spans="1:2" ht="15" x14ac:dyDescent="0.25">
      <c r="A360" s="304"/>
      <c r="B360" s="304"/>
    </row>
    <row r="361" spans="1:2" ht="15" x14ac:dyDescent="0.25">
      <c r="A361" s="304"/>
      <c r="B361" s="304"/>
    </row>
    <row r="362" spans="1:2" ht="15" x14ac:dyDescent="0.25">
      <c r="A362" s="304"/>
      <c r="B362" s="304"/>
    </row>
    <row r="363" spans="1:2" ht="15" x14ac:dyDescent="0.25">
      <c r="A363" s="304"/>
      <c r="B363" s="304"/>
    </row>
    <row r="364" spans="1:2" ht="15" x14ac:dyDescent="0.25">
      <c r="A364" s="304"/>
      <c r="B364" s="304"/>
    </row>
    <row r="365" spans="1:2" ht="15" x14ac:dyDescent="0.25">
      <c r="A365" s="304"/>
      <c r="B365" s="304"/>
    </row>
    <row r="366" spans="1:2" ht="15" x14ac:dyDescent="0.25">
      <c r="A366" s="304"/>
      <c r="B366" s="304"/>
    </row>
    <row r="367" spans="1:2" ht="15" x14ac:dyDescent="0.25">
      <c r="A367" s="304"/>
      <c r="B367" s="304"/>
    </row>
    <row r="368" spans="1:2" ht="15" x14ac:dyDescent="0.25">
      <c r="A368" s="304"/>
      <c r="B368" s="304"/>
    </row>
    <row r="369" spans="1:2" ht="15" x14ac:dyDescent="0.25">
      <c r="A369" s="304"/>
      <c r="B369" s="304"/>
    </row>
    <row r="370" spans="1:2" ht="15" x14ac:dyDescent="0.25">
      <c r="A370" s="304"/>
      <c r="B370" s="304"/>
    </row>
    <row r="371" spans="1:2" ht="15" x14ac:dyDescent="0.25">
      <c r="A371" s="304"/>
      <c r="B371" s="304"/>
    </row>
    <row r="372" spans="1:2" ht="15" x14ac:dyDescent="0.25">
      <c r="A372" s="304"/>
      <c r="B372" s="304"/>
    </row>
    <row r="373" spans="1:2" ht="15" x14ac:dyDescent="0.25">
      <c r="A373" s="304"/>
      <c r="B373" s="304"/>
    </row>
    <row r="374" spans="1:2" ht="15" x14ac:dyDescent="0.25">
      <c r="A374" s="304"/>
      <c r="B374" s="304"/>
    </row>
    <row r="375" spans="1:2" ht="15" x14ac:dyDescent="0.25">
      <c r="A375" s="304"/>
      <c r="B375" s="304"/>
    </row>
    <row r="376" spans="1:2" ht="15" x14ac:dyDescent="0.25">
      <c r="A376" s="304"/>
      <c r="B376" s="304"/>
    </row>
    <row r="377" spans="1:2" ht="15" x14ac:dyDescent="0.25">
      <c r="A377" s="304"/>
      <c r="B377" s="304"/>
    </row>
    <row r="378" spans="1:2" ht="15" x14ac:dyDescent="0.25">
      <c r="A378" s="304"/>
      <c r="B378" s="304"/>
    </row>
    <row r="379" spans="1:2" ht="15" x14ac:dyDescent="0.25">
      <c r="A379" s="304"/>
      <c r="B379" s="304"/>
    </row>
    <row r="380" spans="1:2" ht="15" x14ac:dyDescent="0.25">
      <c r="A380" s="304"/>
      <c r="B380" s="304"/>
    </row>
    <row r="381" spans="1:2" ht="15" x14ac:dyDescent="0.25">
      <c r="A381" s="304"/>
      <c r="B381" s="304"/>
    </row>
    <row r="382" spans="1:2" ht="15" x14ac:dyDescent="0.25">
      <c r="A382" s="304"/>
      <c r="B382" s="304"/>
    </row>
    <row r="383" spans="1:2" ht="15" x14ac:dyDescent="0.25">
      <c r="A383" s="304"/>
      <c r="B383" s="304"/>
    </row>
    <row r="384" spans="1:2" ht="15" x14ac:dyDescent="0.25">
      <c r="A384" s="304"/>
      <c r="B384" s="304"/>
    </row>
    <row r="385" spans="1:2" ht="15" x14ac:dyDescent="0.25">
      <c r="A385" s="304"/>
      <c r="B385" s="304"/>
    </row>
    <row r="386" spans="1:2" ht="15" x14ac:dyDescent="0.25">
      <c r="A386" s="304"/>
      <c r="B386" s="304"/>
    </row>
    <row r="387" spans="1:2" ht="15" x14ac:dyDescent="0.25">
      <c r="A387" s="304"/>
      <c r="B387" s="304"/>
    </row>
    <row r="388" spans="1:2" ht="15" x14ac:dyDescent="0.25">
      <c r="A388" s="304"/>
      <c r="B388" s="304"/>
    </row>
    <row r="389" spans="1:2" ht="15" x14ac:dyDescent="0.25">
      <c r="A389" s="304"/>
      <c r="B389" s="304"/>
    </row>
    <row r="390" spans="1:2" ht="15" x14ac:dyDescent="0.25">
      <c r="A390" s="304"/>
      <c r="B390" s="304"/>
    </row>
    <row r="391" spans="1:2" ht="15" x14ac:dyDescent="0.25">
      <c r="A391" s="304"/>
      <c r="B391" s="304"/>
    </row>
    <row r="392" spans="1:2" ht="15" x14ac:dyDescent="0.25">
      <c r="A392" s="304"/>
      <c r="B392" s="304"/>
    </row>
    <row r="393" spans="1:2" ht="15" x14ac:dyDescent="0.25">
      <c r="A393" s="304"/>
      <c r="B393" s="304"/>
    </row>
    <row r="394" spans="1:2" ht="15" x14ac:dyDescent="0.25">
      <c r="A394" s="304"/>
      <c r="B394" s="304"/>
    </row>
    <row r="395" spans="1:2" ht="15" x14ac:dyDescent="0.25">
      <c r="A395" s="304"/>
      <c r="B395" s="304"/>
    </row>
    <row r="396" spans="1:2" ht="15" x14ac:dyDescent="0.25">
      <c r="A396" s="304"/>
      <c r="B396" s="304"/>
    </row>
    <row r="397" spans="1:2" ht="15" x14ac:dyDescent="0.25">
      <c r="A397" s="304"/>
      <c r="B397" s="304"/>
    </row>
    <row r="398" spans="1:2" ht="15" x14ac:dyDescent="0.25">
      <c r="A398" s="304"/>
      <c r="B398" s="304"/>
    </row>
    <row r="399" spans="1:2" ht="15" x14ac:dyDescent="0.25">
      <c r="A399" s="304"/>
      <c r="B399" s="304"/>
    </row>
    <row r="400" spans="1:2" ht="15" x14ac:dyDescent="0.25">
      <c r="A400" s="304"/>
      <c r="B400" s="304"/>
    </row>
    <row r="401" spans="1:2" ht="15" x14ac:dyDescent="0.25">
      <c r="A401" s="304"/>
      <c r="B401" s="304"/>
    </row>
    <row r="402" spans="1:2" ht="15" x14ac:dyDescent="0.25">
      <c r="A402" s="304"/>
      <c r="B402" s="304"/>
    </row>
    <row r="403" spans="1:2" ht="15" x14ac:dyDescent="0.25">
      <c r="A403" s="304"/>
      <c r="B403" s="304"/>
    </row>
    <row r="404" spans="1:2" ht="15" x14ac:dyDescent="0.25">
      <c r="A404" s="304"/>
      <c r="B404" s="304"/>
    </row>
    <row r="405" spans="1:2" ht="15" x14ac:dyDescent="0.25">
      <c r="A405" s="304"/>
      <c r="B405" s="304"/>
    </row>
    <row r="406" spans="1:2" ht="15" x14ac:dyDescent="0.25">
      <c r="A406" s="304"/>
      <c r="B406" s="304"/>
    </row>
    <row r="407" spans="1:2" ht="15" x14ac:dyDescent="0.25">
      <c r="A407" s="304"/>
      <c r="B407" s="304"/>
    </row>
    <row r="408" spans="1:2" ht="15" x14ac:dyDescent="0.25">
      <c r="A408" s="304"/>
      <c r="B408" s="304"/>
    </row>
    <row r="409" spans="1:2" ht="15" x14ac:dyDescent="0.25">
      <c r="A409" s="304"/>
      <c r="B409" s="304"/>
    </row>
    <row r="410" spans="1:2" ht="15" x14ac:dyDescent="0.25">
      <c r="A410" s="304"/>
      <c r="B410" s="304"/>
    </row>
    <row r="411" spans="1:2" ht="15" x14ac:dyDescent="0.25">
      <c r="A411" s="304"/>
      <c r="B411" s="304"/>
    </row>
    <row r="412" spans="1:2" ht="15" x14ac:dyDescent="0.25">
      <c r="A412" s="304"/>
      <c r="B412" s="304"/>
    </row>
    <row r="413" spans="1:2" ht="15" x14ac:dyDescent="0.25">
      <c r="A413" s="304"/>
      <c r="B413" s="304"/>
    </row>
    <row r="414" spans="1:2" ht="15" x14ac:dyDescent="0.25">
      <c r="A414" s="304"/>
      <c r="B414" s="304"/>
    </row>
    <row r="415" spans="1:2" ht="15" x14ac:dyDescent="0.25">
      <c r="A415" s="304"/>
      <c r="B415" s="304"/>
    </row>
    <row r="416" spans="1:2" ht="15" x14ac:dyDescent="0.25">
      <c r="A416" s="304"/>
      <c r="B416" s="304"/>
    </row>
    <row r="417" spans="1:2" ht="15" x14ac:dyDescent="0.25">
      <c r="A417" s="304"/>
      <c r="B417" s="304"/>
    </row>
    <row r="418" spans="1:2" ht="15" x14ac:dyDescent="0.25">
      <c r="A418" s="304"/>
      <c r="B418" s="304"/>
    </row>
    <row r="419" spans="1:2" ht="15" x14ac:dyDescent="0.25">
      <c r="A419" s="304"/>
      <c r="B419" s="304"/>
    </row>
    <row r="420" spans="1:2" ht="15" x14ac:dyDescent="0.25">
      <c r="A420" s="304"/>
      <c r="B420" s="304"/>
    </row>
    <row r="421" spans="1:2" ht="15" x14ac:dyDescent="0.25">
      <c r="A421" s="304"/>
      <c r="B421" s="304"/>
    </row>
    <row r="422" spans="1:2" ht="15" x14ac:dyDescent="0.25">
      <c r="A422" s="304"/>
      <c r="B422" s="304"/>
    </row>
    <row r="423" spans="1:2" ht="15" x14ac:dyDescent="0.25">
      <c r="A423" s="304"/>
      <c r="B423" s="304"/>
    </row>
    <row r="424" spans="1:2" ht="15" x14ac:dyDescent="0.25">
      <c r="A424" s="304"/>
      <c r="B424" s="304"/>
    </row>
    <row r="425" spans="1:2" ht="15" x14ac:dyDescent="0.25">
      <c r="A425" s="304"/>
      <c r="B425" s="304"/>
    </row>
    <row r="426" spans="1:2" ht="15" x14ac:dyDescent="0.25">
      <c r="A426" s="304"/>
      <c r="B426" s="304"/>
    </row>
    <row r="427" spans="1:2" ht="15" x14ac:dyDescent="0.25">
      <c r="A427" s="304"/>
      <c r="B427" s="304"/>
    </row>
    <row r="428" spans="1:2" ht="15" x14ac:dyDescent="0.25">
      <c r="A428" s="304"/>
      <c r="B428" s="304"/>
    </row>
    <row r="429" spans="1:2" ht="15" x14ac:dyDescent="0.25">
      <c r="A429" s="304"/>
      <c r="B429" s="304"/>
    </row>
    <row r="430" spans="1:2" ht="15" x14ac:dyDescent="0.25">
      <c r="A430" s="304"/>
      <c r="B430" s="304"/>
    </row>
    <row r="431" spans="1:2" ht="15" x14ac:dyDescent="0.25">
      <c r="A431" s="304"/>
      <c r="B431" s="304"/>
    </row>
    <row r="432" spans="1:2" ht="15" x14ac:dyDescent="0.25">
      <c r="A432" s="304"/>
      <c r="B432" s="304"/>
    </row>
    <row r="433" spans="1:2" ht="15" x14ac:dyDescent="0.25">
      <c r="A433" s="304"/>
      <c r="B433" s="304"/>
    </row>
    <row r="434" spans="1:2" ht="15" x14ac:dyDescent="0.25">
      <c r="A434" s="304"/>
      <c r="B434" s="304"/>
    </row>
    <row r="435" spans="1:2" ht="15" x14ac:dyDescent="0.25">
      <c r="A435" s="304"/>
      <c r="B435" s="304"/>
    </row>
    <row r="436" spans="1:2" ht="15" x14ac:dyDescent="0.25">
      <c r="A436" s="304"/>
      <c r="B436" s="304"/>
    </row>
    <row r="437" spans="1:2" ht="15" x14ac:dyDescent="0.25">
      <c r="A437" s="304"/>
      <c r="B437" s="304"/>
    </row>
    <row r="438" spans="1:2" ht="15" x14ac:dyDescent="0.25">
      <c r="A438" s="304"/>
      <c r="B438" s="304"/>
    </row>
    <row r="439" spans="1:2" ht="15" x14ac:dyDescent="0.25">
      <c r="A439" s="304"/>
      <c r="B439" s="304"/>
    </row>
    <row r="440" spans="1:2" ht="15" x14ac:dyDescent="0.25">
      <c r="A440" s="304"/>
      <c r="B440" s="304"/>
    </row>
    <row r="441" spans="1:2" ht="15" x14ac:dyDescent="0.25">
      <c r="A441" s="304"/>
      <c r="B441" s="304"/>
    </row>
    <row r="442" spans="1:2" ht="15" x14ac:dyDescent="0.25">
      <c r="A442" s="304"/>
      <c r="B442" s="304"/>
    </row>
    <row r="443" spans="1:2" ht="15" x14ac:dyDescent="0.25">
      <c r="A443" s="304"/>
      <c r="B443" s="304"/>
    </row>
    <row r="444" spans="1:2" ht="15" x14ac:dyDescent="0.25">
      <c r="A444" s="304"/>
      <c r="B444" s="304"/>
    </row>
    <row r="445" spans="1:2" ht="15" x14ac:dyDescent="0.25">
      <c r="A445" s="304"/>
      <c r="B445" s="304"/>
    </row>
    <row r="446" spans="1:2" ht="15" x14ac:dyDescent="0.25">
      <c r="A446" s="304"/>
      <c r="B446" s="304"/>
    </row>
    <row r="447" spans="1:2" ht="15" x14ac:dyDescent="0.25">
      <c r="A447" s="304"/>
      <c r="B447" s="304"/>
    </row>
    <row r="448" spans="1:2" ht="15" x14ac:dyDescent="0.25">
      <c r="A448" s="304"/>
      <c r="B448" s="304"/>
    </row>
    <row r="449" spans="1:2" ht="15" x14ac:dyDescent="0.25">
      <c r="A449" s="304"/>
      <c r="B449" s="304"/>
    </row>
    <row r="450" spans="1:2" ht="15" x14ac:dyDescent="0.25">
      <c r="A450" s="304"/>
      <c r="B450" s="304"/>
    </row>
    <row r="451" spans="1:2" ht="15" x14ac:dyDescent="0.25">
      <c r="A451" s="304"/>
      <c r="B451" s="304"/>
    </row>
    <row r="452" spans="1:2" ht="15" x14ac:dyDescent="0.25">
      <c r="A452" s="304"/>
      <c r="B452" s="304"/>
    </row>
    <row r="453" spans="1:2" ht="15" x14ac:dyDescent="0.25">
      <c r="A453" s="304"/>
      <c r="B453" s="304"/>
    </row>
    <row r="454" spans="1:2" ht="15" x14ac:dyDescent="0.25">
      <c r="A454" s="304"/>
      <c r="B454" s="304"/>
    </row>
    <row r="455" spans="1:2" ht="15" x14ac:dyDescent="0.25">
      <c r="A455" s="304"/>
      <c r="B455" s="304"/>
    </row>
    <row r="456" spans="1:2" ht="15" x14ac:dyDescent="0.25">
      <c r="A456" s="304"/>
      <c r="B456" s="304"/>
    </row>
    <row r="457" spans="1:2" ht="15" x14ac:dyDescent="0.25">
      <c r="A457" s="304"/>
      <c r="B457" s="304"/>
    </row>
    <row r="458" spans="1:2" ht="15" x14ac:dyDescent="0.25">
      <c r="A458" s="304"/>
      <c r="B458" s="304"/>
    </row>
    <row r="459" spans="1:2" ht="15" x14ac:dyDescent="0.25">
      <c r="A459" s="304"/>
      <c r="B459" s="304"/>
    </row>
    <row r="460" spans="1:2" ht="15" x14ac:dyDescent="0.25">
      <c r="A460" s="304"/>
      <c r="B460" s="304"/>
    </row>
    <row r="461" spans="1:2" ht="15" x14ac:dyDescent="0.25">
      <c r="A461" s="304"/>
      <c r="B461" s="304"/>
    </row>
    <row r="462" spans="1:2" ht="15" x14ac:dyDescent="0.25">
      <c r="A462" s="304"/>
      <c r="B462" s="304"/>
    </row>
    <row r="463" spans="1:2" ht="15" x14ac:dyDescent="0.25">
      <c r="A463" s="304"/>
      <c r="B463" s="304"/>
    </row>
    <row r="464" spans="1:2" ht="15" x14ac:dyDescent="0.25">
      <c r="A464" s="304"/>
      <c r="B464" s="304"/>
    </row>
    <row r="465" spans="1:2" ht="15" x14ac:dyDescent="0.25">
      <c r="A465" s="304"/>
      <c r="B465" s="304"/>
    </row>
    <row r="466" spans="1:2" ht="15" x14ac:dyDescent="0.25">
      <c r="A466" s="304"/>
      <c r="B466" s="304"/>
    </row>
    <row r="467" spans="1:2" ht="15" x14ac:dyDescent="0.25">
      <c r="A467" s="304"/>
      <c r="B467" s="304"/>
    </row>
    <row r="468" spans="1:2" ht="15" x14ac:dyDescent="0.25">
      <c r="A468" s="304"/>
      <c r="B468" s="304"/>
    </row>
    <row r="469" spans="1:2" ht="15" x14ac:dyDescent="0.25">
      <c r="A469" s="304"/>
      <c r="B469" s="304"/>
    </row>
    <row r="470" spans="1:2" ht="15" x14ac:dyDescent="0.25">
      <c r="A470" s="304"/>
      <c r="B470" s="304"/>
    </row>
    <row r="471" spans="1:2" ht="15" x14ac:dyDescent="0.25">
      <c r="A471" s="304"/>
      <c r="B471" s="304"/>
    </row>
    <row r="472" spans="1:2" ht="15" x14ac:dyDescent="0.25">
      <c r="A472" s="304"/>
      <c r="B472" s="304"/>
    </row>
    <row r="473" spans="1:2" ht="15" x14ac:dyDescent="0.25">
      <c r="A473" s="304"/>
      <c r="B473" s="304"/>
    </row>
    <row r="474" spans="1:2" ht="15" x14ac:dyDescent="0.25">
      <c r="A474" s="304"/>
      <c r="B474" s="304"/>
    </row>
    <row r="475" spans="1:2" ht="15" x14ac:dyDescent="0.25">
      <c r="A475" s="304"/>
      <c r="B475" s="304"/>
    </row>
    <row r="476" spans="1:2" ht="15" x14ac:dyDescent="0.25">
      <c r="A476" s="304"/>
      <c r="B476" s="304"/>
    </row>
    <row r="477" spans="1:2" ht="15" x14ac:dyDescent="0.25">
      <c r="A477" s="304"/>
      <c r="B477" s="304"/>
    </row>
    <row r="478" spans="1:2" ht="15" x14ac:dyDescent="0.25">
      <c r="A478" s="304"/>
      <c r="B478" s="304"/>
    </row>
    <row r="479" spans="1:2" ht="15" x14ac:dyDescent="0.25">
      <c r="A479" s="304"/>
      <c r="B479" s="304"/>
    </row>
    <row r="480" spans="1:2" ht="15" x14ac:dyDescent="0.25">
      <c r="A480" s="304"/>
      <c r="B480" s="304"/>
    </row>
    <row r="481" spans="1:2" ht="15" x14ac:dyDescent="0.25">
      <c r="A481" s="304"/>
      <c r="B481" s="304"/>
    </row>
    <row r="482" spans="1:2" ht="15" x14ac:dyDescent="0.25">
      <c r="A482" s="304"/>
      <c r="B482" s="304"/>
    </row>
    <row r="483" spans="1:2" ht="15" x14ac:dyDescent="0.25">
      <c r="A483" s="304"/>
      <c r="B483" s="304"/>
    </row>
    <row r="484" spans="1:2" ht="15" x14ac:dyDescent="0.25">
      <c r="A484" s="304"/>
      <c r="B484" s="304"/>
    </row>
    <row r="485" spans="1:2" ht="15" x14ac:dyDescent="0.25">
      <c r="A485" s="304"/>
      <c r="B485" s="304"/>
    </row>
    <row r="486" spans="1:2" ht="15" x14ac:dyDescent="0.25">
      <c r="A486" s="304"/>
      <c r="B486" s="304"/>
    </row>
    <row r="487" spans="1:2" ht="15" x14ac:dyDescent="0.25">
      <c r="A487" s="304"/>
      <c r="B487" s="304"/>
    </row>
    <row r="488" spans="1:2" ht="15" x14ac:dyDescent="0.25">
      <c r="A488" s="304"/>
      <c r="B488" s="304"/>
    </row>
    <row r="489" spans="1:2" ht="15" x14ac:dyDescent="0.25">
      <c r="A489" s="304"/>
      <c r="B489" s="304"/>
    </row>
    <row r="490" spans="1:2" ht="15" x14ac:dyDescent="0.25">
      <c r="A490" s="304"/>
      <c r="B490" s="304"/>
    </row>
    <row r="491" spans="1:2" ht="15" x14ac:dyDescent="0.25">
      <c r="A491" s="304"/>
      <c r="B491" s="304"/>
    </row>
    <row r="492" spans="1:2" ht="15" x14ac:dyDescent="0.25">
      <c r="A492" s="304"/>
      <c r="B492" s="304"/>
    </row>
    <row r="493" spans="1:2" ht="15" x14ac:dyDescent="0.25">
      <c r="A493" s="304"/>
      <c r="B493" s="304"/>
    </row>
    <row r="494" spans="1:2" ht="15" x14ac:dyDescent="0.25">
      <c r="A494" s="304"/>
      <c r="B494" s="304"/>
    </row>
    <row r="495" spans="1:2" ht="15" x14ac:dyDescent="0.25">
      <c r="A495" s="304"/>
      <c r="B495" s="304"/>
    </row>
    <row r="496" spans="1:2" ht="15" x14ac:dyDescent="0.25">
      <c r="A496" s="304"/>
      <c r="B496" s="304"/>
    </row>
    <row r="497" spans="1:2" ht="15" x14ac:dyDescent="0.25">
      <c r="A497" s="304"/>
      <c r="B497" s="304"/>
    </row>
    <row r="498" spans="1:2" ht="15" x14ac:dyDescent="0.25">
      <c r="A498" s="304"/>
      <c r="B498" s="304"/>
    </row>
    <row r="499" spans="1:2" ht="15" x14ac:dyDescent="0.25">
      <c r="A499" s="304"/>
      <c r="B499" s="304"/>
    </row>
    <row r="500" spans="1:2" ht="15" x14ac:dyDescent="0.25">
      <c r="A500" s="304"/>
      <c r="B500" s="304"/>
    </row>
    <row r="501" spans="1:2" ht="15" x14ac:dyDescent="0.25">
      <c r="A501" s="304"/>
      <c r="B501" s="304"/>
    </row>
    <row r="502" spans="1:2" ht="15" x14ac:dyDescent="0.25">
      <c r="A502" s="304"/>
      <c r="B502" s="304"/>
    </row>
    <row r="503" spans="1:2" ht="15" x14ac:dyDescent="0.25">
      <c r="A503" s="304"/>
      <c r="B503" s="304"/>
    </row>
    <row r="504" spans="1:2" ht="15" x14ac:dyDescent="0.25">
      <c r="A504" s="304"/>
      <c r="B504" s="304"/>
    </row>
    <row r="505" spans="1:2" ht="15" x14ac:dyDescent="0.25">
      <c r="A505" s="304"/>
      <c r="B505" s="304"/>
    </row>
    <row r="506" spans="1:2" ht="15" x14ac:dyDescent="0.25">
      <c r="A506" s="304"/>
      <c r="B506" s="304"/>
    </row>
    <row r="507" spans="1:2" ht="15" x14ac:dyDescent="0.25">
      <c r="A507" s="304"/>
      <c r="B507" s="304"/>
    </row>
    <row r="508" spans="1:2" ht="15" x14ac:dyDescent="0.25">
      <c r="A508" s="304"/>
      <c r="B508" s="304"/>
    </row>
    <row r="509" spans="1:2" ht="15" x14ac:dyDescent="0.25">
      <c r="A509" s="304"/>
      <c r="B509" s="304"/>
    </row>
    <row r="510" spans="1:2" ht="15" x14ac:dyDescent="0.25">
      <c r="A510" s="304"/>
      <c r="B510" s="304"/>
    </row>
    <row r="511" spans="1:2" ht="15" x14ac:dyDescent="0.25">
      <c r="A511" s="304"/>
      <c r="B511" s="304"/>
    </row>
  </sheetData>
  <mergeCells count="9">
    <mergeCell ref="C71:C72"/>
    <mergeCell ref="B9:C9"/>
    <mergeCell ref="A7:G7"/>
    <mergeCell ref="A8:G8"/>
    <mergeCell ref="B1:G1"/>
    <mergeCell ref="B2:G2"/>
    <mergeCell ref="B3:G3"/>
    <mergeCell ref="B4:G4"/>
    <mergeCell ref="B5:G5"/>
  </mergeCells>
  <phoneticPr fontId="1" type="noConversion"/>
  <printOptions horizontalCentered="1"/>
  <pageMargins left="1.1811023622047245" right="0.39370078740157483" top="0.39370078740157483" bottom="0.39370078740157483" header="0" footer="0"/>
  <pageSetup paperSize="9" scale="58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2"/>
  <sheetViews>
    <sheetView view="pageBreakPreview" zoomScaleNormal="100" zoomScaleSheetLayoutView="100" workbookViewId="0">
      <selection activeCell="D5" sqref="D5:K5"/>
    </sheetView>
  </sheetViews>
  <sheetFormatPr defaultRowHeight="12.75" x14ac:dyDescent="0.2"/>
  <cols>
    <col min="1" max="1" width="48" style="8" customWidth="1"/>
    <col min="2" max="2" width="10.42578125" style="8" customWidth="1"/>
    <col min="3" max="3" width="5" style="4" customWidth="1"/>
    <col min="4" max="4" width="4.85546875" style="4" customWidth="1"/>
    <col min="5" max="5" width="12.7109375" style="4" customWidth="1"/>
    <col min="6" max="6" width="6.28515625" style="7" customWidth="1"/>
    <col min="7" max="7" width="13.28515625" style="5" hidden="1" customWidth="1"/>
    <col min="8" max="8" width="13.28515625" style="5" customWidth="1"/>
    <col min="9" max="9" width="11.140625" style="4" hidden="1" customWidth="1"/>
    <col min="10" max="10" width="11.140625" style="4" customWidth="1"/>
    <col min="11" max="11" width="12.28515625" style="3" customWidth="1"/>
    <col min="12" max="12" width="10" style="3" customWidth="1"/>
    <col min="13" max="16384" width="9.140625" style="3"/>
  </cols>
  <sheetData>
    <row r="1" spans="1:11" ht="13.5" customHeight="1" x14ac:dyDescent="0.2">
      <c r="A1" s="74"/>
      <c r="B1" s="74"/>
      <c r="D1" s="376" t="s">
        <v>200</v>
      </c>
      <c r="E1" s="376"/>
      <c r="F1" s="376"/>
      <c r="G1" s="377"/>
      <c r="H1" s="377"/>
      <c r="I1" s="372"/>
      <c r="J1" s="372"/>
      <c r="K1" s="372"/>
    </row>
    <row r="2" spans="1:11" x14ac:dyDescent="0.2">
      <c r="A2" s="74"/>
      <c r="B2" s="74"/>
      <c r="D2" s="376" t="s">
        <v>409</v>
      </c>
      <c r="E2" s="376"/>
      <c r="F2" s="376"/>
      <c r="G2" s="378"/>
      <c r="H2" s="378"/>
      <c r="I2" s="372"/>
      <c r="J2" s="372"/>
      <c r="K2" s="372"/>
    </row>
    <row r="3" spans="1:11" x14ac:dyDescent="0.2">
      <c r="A3" s="74"/>
      <c r="B3" s="74"/>
      <c r="D3" s="371" t="s">
        <v>199</v>
      </c>
      <c r="E3" s="372"/>
      <c r="F3" s="372"/>
      <c r="G3" s="372"/>
      <c r="H3" s="372"/>
      <c r="I3" s="372"/>
      <c r="J3" s="372"/>
      <c r="K3" s="372"/>
    </row>
    <row r="4" spans="1:11" x14ac:dyDescent="0.2">
      <c r="A4" s="74"/>
      <c r="B4" s="74"/>
      <c r="D4" s="371" t="s">
        <v>198</v>
      </c>
      <c r="E4" s="372"/>
      <c r="F4" s="372"/>
      <c r="G4" s="372"/>
      <c r="H4" s="372"/>
      <c r="I4" s="372"/>
      <c r="J4" s="372"/>
      <c r="K4" s="372"/>
    </row>
    <row r="5" spans="1:11" x14ac:dyDescent="0.2">
      <c r="A5" s="74"/>
      <c r="B5" s="74"/>
      <c r="D5" s="371" t="s">
        <v>410</v>
      </c>
      <c r="E5" s="372"/>
      <c r="F5" s="372"/>
      <c r="G5" s="372"/>
      <c r="H5" s="372"/>
      <c r="I5" s="372"/>
      <c r="J5" s="372"/>
      <c r="K5" s="372"/>
    </row>
    <row r="6" spans="1:11" x14ac:dyDescent="0.2">
      <c r="A6" s="74"/>
      <c r="B6" s="74"/>
      <c r="F6" s="72"/>
      <c r="G6" s="75"/>
      <c r="H6" s="75"/>
    </row>
    <row r="7" spans="1:11" ht="26.25" customHeight="1" x14ac:dyDescent="0.2">
      <c r="A7" s="373" t="s">
        <v>384</v>
      </c>
      <c r="B7" s="373"/>
      <c r="C7" s="373"/>
      <c r="D7" s="373"/>
      <c r="E7" s="373"/>
      <c r="F7" s="373"/>
      <c r="G7" s="373"/>
      <c r="H7" s="373"/>
      <c r="I7" s="374"/>
      <c r="J7" s="374"/>
      <c r="K7" s="374"/>
    </row>
    <row r="8" spans="1:11" ht="12.75" customHeight="1" x14ac:dyDescent="0.2">
      <c r="A8" s="373"/>
      <c r="B8" s="373"/>
      <c r="C8" s="373"/>
      <c r="D8" s="373"/>
      <c r="E8" s="373"/>
      <c r="F8" s="373"/>
      <c r="G8" s="373"/>
      <c r="H8" s="373"/>
      <c r="I8" s="375"/>
      <c r="J8" s="375"/>
      <c r="K8" s="375"/>
    </row>
    <row r="9" spans="1:11" s="4" customFormat="1" x14ac:dyDescent="0.2">
      <c r="A9" s="74"/>
      <c r="B9" s="74"/>
      <c r="C9" s="27"/>
      <c r="D9" s="27"/>
      <c r="E9" s="73"/>
      <c r="F9" s="72"/>
      <c r="I9" s="71"/>
      <c r="J9" s="71"/>
      <c r="K9" s="240" t="s">
        <v>370</v>
      </c>
    </row>
    <row r="10" spans="1:11" s="4" customFormat="1" ht="49.5" customHeight="1" x14ac:dyDescent="0.2">
      <c r="A10" s="69" t="s">
        <v>197</v>
      </c>
      <c r="B10" s="69" t="s">
        <v>360</v>
      </c>
      <c r="C10" s="69" t="s">
        <v>195</v>
      </c>
      <c r="D10" s="69" t="s">
        <v>194</v>
      </c>
      <c r="E10" s="69" t="s">
        <v>193</v>
      </c>
      <c r="F10" s="68" t="s">
        <v>192</v>
      </c>
      <c r="G10" s="65" t="s">
        <v>383</v>
      </c>
      <c r="H10" s="65" t="s">
        <v>386</v>
      </c>
      <c r="I10" s="1" t="s">
        <v>382</v>
      </c>
      <c r="J10" s="1" t="s">
        <v>387</v>
      </c>
      <c r="K10" s="70" t="s">
        <v>63</v>
      </c>
    </row>
    <row r="11" spans="1:11" s="4" customFormat="1" x14ac:dyDescent="0.2">
      <c r="A11" s="69">
        <v>1</v>
      </c>
      <c r="B11" s="69">
        <v>2</v>
      </c>
      <c r="C11" s="69">
        <v>3</v>
      </c>
      <c r="D11" s="69">
        <v>4</v>
      </c>
      <c r="E11" s="69">
        <v>5</v>
      </c>
      <c r="F11" s="68">
        <v>6</v>
      </c>
      <c r="G11" s="65" t="s">
        <v>184</v>
      </c>
      <c r="H11" s="65" t="s">
        <v>184</v>
      </c>
      <c r="I11" s="64">
        <v>8</v>
      </c>
      <c r="J11" s="64">
        <v>8</v>
      </c>
      <c r="K11" s="64">
        <v>9</v>
      </c>
    </row>
    <row r="12" spans="1:11" s="4" customFormat="1" ht="16.5" customHeight="1" x14ac:dyDescent="0.2">
      <c r="A12" s="63" t="s">
        <v>183</v>
      </c>
      <c r="B12" s="63"/>
      <c r="C12" s="46"/>
      <c r="D12" s="46"/>
      <c r="E12" s="46"/>
      <c r="F12" s="46"/>
      <c r="G12" s="45">
        <f>G14+G72+G103</f>
        <v>3123300</v>
      </c>
      <c r="H12" s="45">
        <f>H14+H72+H103</f>
        <v>3429.2</v>
      </c>
      <c r="I12" s="45">
        <f>I14+I72+I103</f>
        <v>2498349.0099999998</v>
      </c>
      <c r="J12" s="45">
        <f>J14+J72+J103</f>
        <v>3270.4000000000005</v>
      </c>
      <c r="K12" s="44">
        <f>J12/H12</f>
        <v>0.95369182316575318</v>
      </c>
    </row>
    <row r="13" spans="1:11" s="62" customFormat="1" ht="25.5" x14ac:dyDescent="0.2">
      <c r="A13" s="63" t="s">
        <v>182</v>
      </c>
      <c r="B13" s="194">
        <v>716</v>
      </c>
      <c r="C13" s="46"/>
      <c r="D13" s="46"/>
      <c r="E13" s="46"/>
      <c r="F13" s="46"/>
      <c r="G13" s="51">
        <f>G12</f>
        <v>3123300</v>
      </c>
      <c r="H13" s="51">
        <f>H12</f>
        <v>3429.2</v>
      </c>
      <c r="I13" s="51">
        <f>I12</f>
        <v>2498349.0099999998</v>
      </c>
      <c r="J13" s="51">
        <f>J12</f>
        <v>3270.4000000000005</v>
      </c>
      <c r="K13" s="44">
        <f t="shared" ref="K13:K76" si="0">J13/H13</f>
        <v>0.95369182316575318</v>
      </c>
    </row>
    <row r="14" spans="1:11" s="47" customFormat="1" ht="17.25" customHeight="1" x14ac:dyDescent="0.25">
      <c r="A14" s="32" t="s">
        <v>181</v>
      </c>
      <c r="B14" s="195">
        <f>B13</f>
        <v>716</v>
      </c>
      <c r="C14" s="49" t="s">
        <v>106</v>
      </c>
      <c r="D14" s="49"/>
      <c r="E14" s="49"/>
      <c r="F14" s="49"/>
      <c r="G14" s="48">
        <f>G15+G34+G40</f>
        <v>2531500</v>
      </c>
      <c r="H14" s="48">
        <f>H15+H34+H40</f>
        <v>2274.1</v>
      </c>
      <c r="I14" s="48">
        <f>I15+I34+I40</f>
        <v>1969568.29</v>
      </c>
      <c r="J14" s="48">
        <f>J15+J34+J40</f>
        <v>2195.3000000000002</v>
      </c>
      <c r="K14" s="44">
        <f t="shared" si="0"/>
        <v>0.9653489292467351</v>
      </c>
    </row>
    <row r="15" spans="1:11" s="27" customFormat="1" ht="28.5" customHeight="1" x14ac:dyDescent="0.2">
      <c r="A15" s="196" t="s">
        <v>180</v>
      </c>
      <c r="B15" s="108">
        <f t="shared" ref="B15:B78" si="1">B14</f>
        <v>716</v>
      </c>
      <c r="C15" s="53" t="s">
        <v>106</v>
      </c>
      <c r="D15" s="53" t="s">
        <v>78</v>
      </c>
      <c r="E15" s="53"/>
      <c r="F15" s="53"/>
      <c r="G15" s="29">
        <f>G21+G26+G31+G30</f>
        <v>1331900</v>
      </c>
      <c r="H15" s="29">
        <f>H21+H26+H31+H30+H32</f>
        <v>1413.1</v>
      </c>
      <c r="I15" s="29">
        <f t="shared" ref="I15:J15" si="2">I21+I26+I31+I30+I32</f>
        <v>1178726.4099999999</v>
      </c>
      <c r="J15" s="29">
        <f t="shared" si="2"/>
        <v>1342.1</v>
      </c>
      <c r="K15" s="44">
        <f t="shared" si="0"/>
        <v>0.94975585591960932</v>
      </c>
    </row>
    <row r="16" spans="1:11" s="21" customFormat="1" ht="37.5" hidden="1" customHeight="1" x14ac:dyDescent="0.2">
      <c r="A16" s="197" t="s">
        <v>179</v>
      </c>
      <c r="B16" s="108">
        <f t="shared" si="1"/>
        <v>716</v>
      </c>
      <c r="C16" s="111" t="s">
        <v>106</v>
      </c>
      <c r="D16" s="111" t="s">
        <v>78</v>
      </c>
      <c r="E16" s="111" t="s">
        <v>178</v>
      </c>
      <c r="F16" s="111"/>
      <c r="G16" s="43"/>
      <c r="H16" s="43"/>
      <c r="I16" s="43"/>
      <c r="J16" s="43"/>
      <c r="K16" s="44" t="e">
        <f t="shared" si="0"/>
        <v>#DIV/0!</v>
      </c>
    </row>
    <row r="17" spans="1:11" s="21" customFormat="1" ht="25.5" hidden="1" x14ac:dyDescent="0.2">
      <c r="A17" s="197" t="s">
        <v>177</v>
      </c>
      <c r="B17" s="108">
        <f t="shared" si="1"/>
        <v>716</v>
      </c>
      <c r="C17" s="111" t="s">
        <v>106</v>
      </c>
      <c r="D17" s="111" t="s">
        <v>78</v>
      </c>
      <c r="E17" s="111" t="s">
        <v>176</v>
      </c>
      <c r="F17" s="111"/>
      <c r="G17" s="43"/>
      <c r="H17" s="43"/>
      <c r="I17" s="43"/>
      <c r="J17" s="43"/>
      <c r="K17" s="44" t="e">
        <f t="shared" si="0"/>
        <v>#DIV/0!</v>
      </c>
    </row>
    <row r="18" spans="1:11" s="21" customFormat="1" ht="116.25" hidden="1" customHeight="1" x14ac:dyDescent="0.2">
      <c r="A18" s="197" t="s">
        <v>308</v>
      </c>
      <c r="B18" s="108">
        <f t="shared" si="1"/>
        <v>716</v>
      </c>
      <c r="C18" s="111" t="s">
        <v>106</v>
      </c>
      <c r="D18" s="111" t="s">
        <v>78</v>
      </c>
      <c r="E18" s="111" t="s">
        <v>175</v>
      </c>
      <c r="F18" s="111"/>
      <c r="G18" s="43"/>
      <c r="H18" s="43"/>
      <c r="I18" s="43"/>
      <c r="J18" s="43"/>
      <c r="K18" s="44" t="e">
        <f t="shared" si="0"/>
        <v>#DIV/0!</v>
      </c>
    </row>
    <row r="19" spans="1:11" s="60" customFormat="1" ht="30.75" customHeight="1" x14ac:dyDescent="0.2">
      <c r="A19" s="54" t="s">
        <v>309</v>
      </c>
      <c r="B19" s="108">
        <f t="shared" si="1"/>
        <v>716</v>
      </c>
      <c r="C19" s="53" t="s">
        <v>106</v>
      </c>
      <c r="D19" s="53" t="s">
        <v>78</v>
      </c>
      <c r="E19" s="53" t="s">
        <v>310</v>
      </c>
      <c r="F19" s="53"/>
      <c r="G19" s="29">
        <f>G20</f>
        <v>1331900</v>
      </c>
      <c r="H19" s="29">
        <f>H21+H32</f>
        <v>1413.1</v>
      </c>
      <c r="I19" s="29">
        <f t="shared" ref="I19:J19" si="3">I21+I32</f>
        <v>1178726.4099999999</v>
      </c>
      <c r="J19" s="29">
        <f t="shared" si="3"/>
        <v>1342.1</v>
      </c>
      <c r="K19" s="44">
        <f t="shared" si="0"/>
        <v>0.94975585591960932</v>
      </c>
    </row>
    <row r="20" spans="1:11" s="21" customFormat="1" ht="25.5" x14ac:dyDescent="0.2">
      <c r="A20" s="54" t="s">
        <v>311</v>
      </c>
      <c r="B20" s="108">
        <f t="shared" si="1"/>
        <v>716</v>
      </c>
      <c r="C20" s="53" t="s">
        <v>106</v>
      </c>
      <c r="D20" s="53" t="s">
        <v>78</v>
      </c>
      <c r="E20" s="53" t="s">
        <v>207</v>
      </c>
      <c r="F20" s="53"/>
      <c r="G20" s="43">
        <f>G21+G30+G31</f>
        <v>1331900</v>
      </c>
      <c r="H20" s="43">
        <f>H21+H30+H31+H32</f>
        <v>1413.1</v>
      </c>
      <c r="I20" s="43">
        <f t="shared" ref="I20:J20" si="4">I21+I30+I31+I32</f>
        <v>1178726.4099999999</v>
      </c>
      <c r="J20" s="43">
        <f t="shared" si="4"/>
        <v>1342.1</v>
      </c>
      <c r="K20" s="44">
        <f t="shared" si="0"/>
        <v>0.94975585591960932</v>
      </c>
    </row>
    <row r="21" spans="1:11" s="21" customFormat="1" ht="78" customHeight="1" x14ac:dyDescent="0.2">
      <c r="A21" s="59" t="s">
        <v>171</v>
      </c>
      <c r="B21" s="108">
        <f t="shared" si="1"/>
        <v>716</v>
      </c>
      <c r="C21" s="53" t="s">
        <v>106</v>
      </c>
      <c r="D21" s="53" t="s">
        <v>78</v>
      </c>
      <c r="E21" s="53" t="s">
        <v>170</v>
      </c>
      <c r="F21" s="53" t="s">
        <v>134</v>
      </c>
      <c r="G21" s="43">
        <v>1257700</v>
      </c>
      <c r="H21" s="43">
        <v>1348</v>
      </c>
      <c r="I21" s="43">
        <v>1178726.4099999999</v>
      </c>
      <c r="J21" s="43">
        <v>1277</v>
      </c>
      <c r="K21" s="44">
        <f t="shared" si="0"/>
        <v>0.94732937685459939</v>
      </c>
    </row>
    <row r="22" spans="1:11" s="21" customFormat="1" ht="29.25" hidden="1" customHeight="1" x14ac:dyDescent="0.2">
      <c r="A22" s="197" t="s">
        <v>133</v>
      </c>
      <c r="B22" s="108">
        <f t="shared" si="1"/>
        <v>716</v>
      </c>
      <c r="C22" s="111" t="s">
        <v>106</v>
      </c>
      <c r="D22" s="111" t="s">
        <v>78</v>
      </c>
      <c r="E22" s="111" t="s">
        <v>175</v>
      </c>
      <c r="F22" s="111" t="s">
        <v>132</v>
      </c>
      <c r="G22" s="43"/>
      <c r="H22" s="43">
        <f t="shared" ref="H22:H29" si="5">G22/1000</f>
        <v>0</v>
      </c>
      <c r="I22" s="43"/>
      <c r="J22" s="43">
        <f t="shared" ref="J22:J31" si="6">I22/1000</f>
        <v>0</v>
      </c>
      <c r="K22" s="44" t="e">
        <f t="shared" si="0"/>
        <v>#DIV/0!</v>
      </c>
    </row>
    <row r="23" spans="1:11" s="21" customFormat="1" ht="38.25" hidden="1" x14ac:dyDescent="0.2">
      <c r="A23" s="197" t="s">
        <v>164</v>
      </c>
      <c r="B23" s="108">
        <f t="shared" si="1"/>
        <v>716</v>
      </c>
      <c r="C23" s="114" t="s">
        <v>106</v>
      </c>
      <c r="D23" s="114" t="s">
        <v>78</v>
      </c>
      <c r="E23" s="114" t="s">
        <v>175</v>
      </c>
      <c r="F23" s="114" t="s">
        <v>163</v>
      </c>
      <c r="G23" s="43"/>
      <c r="H23" s="43">
        <f t="shared" si="5"/>
        <v>0</v>
      </c>
      <c r="I23" s="43"/>
      <c r="J23" s="43">
        <f t="shared" si="6"/>
        <v>0</v>
      </c>
      <c r="K23" s="44" t="e">
        <f t="shared" si="0"/>
        <v>#DIV/0!</v>
      </c>
    </row>
    <row r="24" spans="1:11" s="4" customFormat="1" ht="98.25" hidden="1" customHeight="1" x14ac:dyDescent="0.2">
      <c r="A24" s="197" t="s">
        <v>174</v>
      </c>
      <c r="B24" s="108">
        <f t="shared" si="1"/>
        <v>716</v>
      </c>
      <c r="C24" s="111" t="s">
        <v>106</v>
      </c>
      <c r="D24" s="111" t="s">
        <v>78</v>
      </c>
      <c r="E24" s="111" t="s">
        <v>173</v>
      </c>
      <c r="F24" s="111"/>
      <c r="G24" s="29"/>
      <c r="H24" s="43">
        <f t="shared" si="5"/>
        <v>0</v>
      </c>
      <c r="I24" s="29"/>
      <c r="J24" s="43">
        <f t="shared" si="6"/>
        <v>0</v>
      </c>
      <c r="K24" s="44" t="e">
        <f t="shared" si="0"/>
        <v>#DIV/0!</v>
      </c>
    </row>
    <row r="25" spans="1:11" s="21" customFormat="1" ht="23.25" hidden="1" customHeight="1" x14ac:dyDescent="0.2">
      <c r="A25" s="197" t="s">
        <v>172</v>
      </c>
      <c r="B25" s="108">
        <f t="shared" si="1"/>
        <v>716</v>
      </c>
      <c r="C25" s="111" t="s">
        <v>106</v>
      </c>
      <c r="D25" s="111" t="s">
        <v>78</v>
      </c>
      <c r="E25" s="111" t="s">
        <v>169</v>
      </c>
      <c r="F25" s="111"/>
      <c r="G25" s="43"/>
      <c r="H25" s="43">
        <f t="shared" si="5"/>
        <v>0</v>
      </c>
      <c r="I25" s="43"/>
      <c r="J25" s="43">
        <f t="shared" si="6"/>
        <v>0</v>
      </c>
      <c r="K25" s="44" t="e">
        <f t="shared" si="0"/>
        <v>#DIV/0!</v>
      </c>
    </row>
    <row r="26" spans="1:11" s="21" customFormat="1" ht="36.75" hidden="1" customHeight="1" x14ac:dyDescent="0.2">
      <c r="A26" s="59" t="s">
        <v>312</v>
      </c>
      <c r="B26" s="108">
        <f t="shared" si="1"/>
        <v>716</v>
      </c>
      <c r="C26" s="53" t="s">
        <v>106</v>
      </c>
      <c r="D26" s="53" t="s">
        <v>78</v>
      </c>
      <c r="E26" s="53" t="s">
        <v>170</v>
      </c>
      <c r="F26" s="53" t="s">
        <v>125</v>
      </c>
      <c r="G26" s="43">
        <v>0</v>
      </c>
      <c r="H26" s="43">
        <f t="shared" si="5"/>
        <v>0</v>
      </c>
      <c r="I26" s="43">
        <v>0</v>
      </c>
      <c r="J26" s="43">
        <f t="shared" si="6"/>
        <v>0</v>
      </c>
      <c r="K26" s="44" t="e">
        <f t="shared" si="0"/>
        <v>#DIV/0!</v>
      </c>
    </row>
    <row r="27" spans="1:11" s="21" customFormat="1" ht="25.5" hidden="1" x14ac:dyDescent="0.2">
      <c r="A27" s="197" t="s">
        <v>133</v>
      </c>
      <c r="B27" s="108">
        <f t="shared" si="1"/>
        <v>716</v>
      </c>
      <c r="C27" s="111" t="s">
        <v>106</v>
      </c>
      <c r="D27" s="111" t="s">
        <v>78</v>
      </c>
      <c r="E27" s="111" t="s">
        <v>169</v>
      </c>
      <c r="F27" s="111" t="s">
        <v>132</v>
      </c>
      <c r="G27" s="43"/>
      <c r="H27" s="43">
        <f t="shared" si="5"/>
        <v>0</v>
      </c>
      <c r="I27" s="43"/>
      <c r="J27" s="43">
        <f t="shared" si="6"/>
        <v>0</v>
      </c>
      <c r="K27" s="44" t="e">
        <f t="shared" si="0"/>
        <v>#DIV/0!</v>
      </c>
    </row>
    <row r="28" spans="1:11" s="21" customFormat="1" ht="49.5" hidden="1" customHeight="1" x14ac:dyDescent="0.2">
      <c r="A28" s="197" t="s">
        <v>131</v>
      </c>
      <c r="B28" s="108">
        <f t="shared" si="1"/>
        <v>716</v>
      </c>
      <c r="C28" s="114" t="s">
        <v>106</v>
      </c>
      <c r="D28" s="114" t="s">
        <v>78</v>
      </c>
      <c r="E28" s="114" t="s">
        <v>169</v>
      </c>
      <c r="F28" s="114" t="s">
        <v>130</v>
      </c>
      <c r="G28" s="43"/>
      <c r="H28" s="43">
        <f t="shared" si="5"/>
        <v>0</v>
      </c>
      <c r="I28" s="43"/>
      <c r="J28" s="43">
        <f t="shared" si="6"/>
        <v>0</v>
      </c>
      <c r="K28" s="44" t="e">
        <f t="shared" si="0"/>
        <v>#DIV/0!</v>
      </c>
    </row>
    <row r="29" spans="1:11" s="4" customFormat="1" ht="40.5" hidden="1" customHeight="1" x14ac:dyDescent="0.2">
      <c r="A29" s="197" t="s">
        <v>164</v>
      </c>
      <c r="B29" s="108">
        <f t="shared" si="1"/>
        <v>716</v>
      </c>
      <c r="C29" s="114" t="s">
        <v>106</v>
      </c>
      <c r="D29" s="114" t="s">
        <v>78</v>
      </c>
      <c r="E29" s="114" t="s">
        <v>169</v>
      </c>
      <c r="F29" s="114" t="s">
        <v>163</v>
      </c>
      <c r="G29" s="29"/>
      <c r="H29" s="43">
        <f t="shared" si="5"/>
        <v>0</v>
      </c>
      <c r="I29" s="29"/>
      <c r="J29" s="43">
        <f t="shared" si="6"/>
        <v>0</v>
      </c>
      <c r="K29" s="44" t="e">
        <f t="shared" si="0"/>
        <v>#DIV/0!</v>
      </c>
    </row>
    <row r="30" spans="1:11" s="21" customFormat="1" ht="38.25" hidden="1" x14ac:dyDescent="0.2">
      <c r="A30" s="54" t="s">
        <v>380</v>
      </c>
      <c r="B30" s="108">
        <f t="shared" si="1"/>
        <v>716</v>
      </c>
      <c r="C30" s="53" t="s">
        <v>106</v>
      </c>
      <c r="D30" s="53" t="s">
        <v>78</v>
      </c>
      <c r="E30" s="53" t="s">
        <v>170</v>
      </c>
      <c r="F30" s="53" t="s">
        <v>125</v>
      </c>
      <c r="G30" s="43">
        <v>14500</v>
      </c>
      <c r="H30" s="43">
        <v>0</v>
      </c>
      <c r="I30" s="43">
        <v>0</v>
      </c>
      <c r="J30" s="43">
        <f t="shared" si="6"/>
        <v>0</v>
      </c>
      <c r="K30" s="44" t="e">
        <f t="shared" si="0"/>
        <v>#DIV/0!</v>
      </c>
    </row>
    <row r="31" spans="1:11" s="21" customFormat="1" ht="89.25" hidden="1" customHeight="1" x14ac:dyDescent="0.2">
      <c r="A31" s="59" t="s">
        <v>168</v>
      </c>
      <c r="B31" s="108">
        <f t="shared" si="1"/>
        <v>716</v>
      </c>
      <c r="C31" s="53" t="s">
        <v>106</v>
      </c>
      <c r="D31" s="53" t="s">
        <v>78</v>
      </c>
      <c r="E31" s="53" t="s">
        <v>167</v>
      </c>
      <c r="F31" s="53" t="s">
        <v>134</v>
      </c>
      <c r="G31" s="43">
        <v>59700</v>
      </c>
      <c r="H31" s="43">
        <v>0</v>
      </c>
      <c r="I31" s="43">
        <v>0</v>
      </c>
      <c r="J31" s="43">
        <f t="shared" si="6"/>
        <v>0</v>
      </c>
      <c r="K31" s="44" t="e">
        <f t="shared" si="0"/>
        <v>#DIV/0!</v>
      </c>
    </row>
    <row r="32" spans="1:11" s="56" customFormat="1" ht="51" x14ac:dyDescent="0.2">
      <c r="A32" s="59" t="s">
        <v>402</v>
      </c>
      <c r="B32" s="355">
        <f t="shared" si="1"/>
        <v>716</v>
      </c>
      <c r="C32" s="53" t="s">
        <v>106</v>
      </c>
      <c r="D32" s="53" t="s">
        <v>78</v>
      </c>
      <c r="E32" s="53" t="s">
        <v>401</v>
      </c>
      <c r="F32" s="53" t="s">
        <v>134</v>
      </c>
      <c r="G32" s="29"/>
      <c r="H32" s="29">
        <v>65.099999999999994</v>
      </c>
      <c r="I32" s="29"/>
      <c r="J32" s="29">
        <v>65.099999999999994</v>
      </c>
      <c r="K32" s="44">
        <f t="shared" si="0"/>
        <v>1</v>
      </c>
    </row>
    <row r="33" spans="1:11" s="27" customFormat="1" ht="53.25" hidden="1" customHeight="1" x14ac:dyDescent="0.25">
      <c r="A33" s="198" t="s">
        <v>122</v>
      </c>
      <c r="B33" s="195">
        <f t="shared" si="1"/>
        <v>716</v>
      </c>
      <c r="C33" s="114" t="s">
        <v>106</v>
      </c>
      <c r="D33" s="114" t="s">
        <v>78</v>
      </c>
      <c r="E33" s="114" t="s">
        <v>169</v>
      </c>
      <c r="F33" s="114" t="s">
        <v>119</v>
      </c>
      <c r="G33" s="45"/>
      <c r="H33" s="45"/>
      <c r="I33" s="45"/>
      <c r="J33" s="45"/>
      <c r="K33" s="44" t="e">
        <f t="shared" si="0"/>
        <v>#DIV/0!</v>
      </c>
    </row>
    <row r="34" spans="1:11" s="15" customFormat="1" ht="55.5" customHeight="1" x14ac:dyDescent="0.2">
      <c r="A34" s="61" t="s">
        <v>166</v>
      </c>
      <c r="B34" s="194">
        <f t="shared" si="1"/>
        <v>716</v>
      </c>
      <c r="C34" s="35" t="s">
        <v>106</v>
      </c>
      <c r="D34" s="35" t="s">
        <v>110</v>
      </c>
      <c r="E34" s="35"/>
      <c r="F34" s="35"/>
      <c r="G34" s="51">
        <f t="shared" ref="G34:J35" si="7">G35</f>
        <v>1199600</v>
      </c>
      <c r="H34" s="51">
        <f t="shared" si="7"/>
        <v>861</v>
      </c>
      <c r="I34" s="51">
        <f t="shared" si="7"/>
        <v>790841.88</v>
      </c>
      <c r="J34" s="51">
        <f t="shared" si="7"/>
        <v>853.2</v>
      </c>
      <c r="K34" s="44">
        <f t="shared" si="0"/>
        <v>0.99094076655052266</v>
      </c>
    </row>
    <row r="35" spans="1:11" s="15" customFormat="1" ht="25.5" x14ac:dyDescent="0.2">
      <c r="A35" s="54" t="s">
        <v>309</v>
      </c>
      <c r="B35" s="108">
        <f t="shared" si="1"/>
        <v>716</v>
      </c>
      <c r="C35" s="53" t="s">
        <v>106</v>
      </c>
      <c r="D35" s="53" t="s">
        <v>110</v>
      </c>
      <c r="E35" s="53" t="s">
        <v>310</v>
      </c>
      <c r="F35" s="53"/>
      <c r="G35" s="17">
        <f t="shared" si="7"/>
        <v>1199600</v>
      </c>
      <c r="H35" s="17">
        <f t="shared" si="7"/>
        <v>861</v>
      </c>
      <c r="I35" s="17">
        <f t="shared" si="7"/>
        <v>790841.88</v>
      </c>
      <c r="J35" s="17">
        <f t="shared" si="7"/>
        <v>853.2</v>
      </c>
      <c r="K35" s="44">
        <f t="shared" si="0"/>
        <v>0.99094076655052266</v>
      </c>
    </row>
    <row r="36" spans="1:11" s="42" customFormat="1" ht="25.5" x14ac:dyDescent="0.2">
      <c r="A36" s="54" t="s">
        <v>313</v>
      </c>
      <c r="B36" s="108">
        <f t="shared" si="1"/>
        <v>716</v>
      </c>
      <c r="C36" s="53" t="s">
        <v>106</v>
      </c>
      <c r="D36" s="53" t="s">
        <v>110</v>
      </c>
      <c r="E36" s="53" t="s">
        <v>206</v>
      </c>
      <c r="F36" s="53"/>
      <c r="G36" s="17">
        <f>G37+G39</f>
        <v>1199600</v>
      </c>
      <c r="H36" s="17">
        <f>H37+H39</f>
        <v>861</v>
      </c>
      <c r="I36" s="17">
        <f>I37+I39</f>
        <v>790841.88</v>
      </c>
      <c r="J36" s="17">
        <f>J37+J39</f>
        <v>853.2</v>
      </c>
      <c r="K36" s="44">
        <f t="shared" si="0"/>
        <v>0.99094076655052266</v>
      </c>
    </row>
    <row r="37" spans="1:11" s="42" customFormat="1" ht="51" x14ac:dyDescent="0.2">
      <c r="A37" s="59" t="s">
        <v>381</v>
      </c>
      <c r="B37" s="108">
        <f t="shared" si="1"/>
        <v>716</v>
      </c>
      <c r="C37" s="53" t="s">
        <v>106</v>
      </c>
      <c r="D37" s="53" t="s">
        <v>110</v>
      </c>
      <c r="E37" s="53" t="s">
        <v>161</v>
      </c>
      <c r="F37" s="53" t="s">
        <v>125</v>
      </c>
      <c r="G37" s="17">
        <v>1199400</v>
      </c>
      <c r="H37" s="17">
        <v>861</v>
      </c>
      <c r="I37" s="17">
        <v>790687.86</v>
      </c>
      <c r="J37" s="17">
        <v>853.2</v>
      </c>
      <c r="K37" s="44">
        <f t="shared" si="0"/>
        <v>0.99094076655052266</v>
      </c>
    </row>
    <row r="38" spans="1:11" s="42" customFormat="1" ht="25.5" hidden="1" x14ac:dyDescent="0.2">
      <c r="A38" s="59" t="s">
        <v>133</v>
      </c>
      <c r="B38" s="108">
        <f t="shared" si="1"/>
        <v>716</v>
      </c>
      <c r="C38" s="53" t="s">
        <v>106</v>
      </c>
      <c r="D38" s="53" t="s">
        <v>110</v>
      </c>
      <c r="E38" s="53" t="s">
        <v>153</v>
      </c>
      <c r="F38" s="53" t="s">
        <v>132</v>
      </c>
      <c r="G38" s="17"/>
      <c r="H38" s="17">
        <f t="shared" ref="H38" si="8">G38/1000</f>
        <v>0</v>
      </c>
      <c r="I38" s="17"/>
      <c r="J38" s="17">
        <f t="shared" ref="J38" si="9">I38/1000</f>
        <v>0</v>
      </c>
      <c r="K38" s="44" t="e">
        <f t="shared" si="0"/>
        <v>#DIV/0!</v>
      </c>
    </row>
    <row r="39" spans="1:11" s="42" customFormat="1" ht="42.75" hidden="1" customHeight="1" x14ac:dyDescent="0.2">
      <c r="A39" s="59" t="s">
        <v>314</v>
      </c>
      <c r="B39" s="108">
        <f t="shared" si="1"/>
        <v>716</v>
      </c>
      <c r="C39" s="53" t="s">
        <v>106</v>
      </c>
      <c r="D39" s="53" t="s">
        <v>110</v>
      </c>
      <c r="E39" s="53" t="s">
        <v>161</v>
      </c>
      <c r="F39" s="53" t="s">
        <v>101</v>
      </c>
      <c r="G39" s="17">
        <v>200</v>
      </c>
      <c r="H39" s="17">
        <v>0</v>
      </c>
      <c r="I39" s="17">
        <v>154.02000000000001</v>
      </c>
      <c r="J39" s="17">
        <v>0</v>
      </c>
      <c r="K39" s="44" t="e">
        <f t="shared" si="0"/>
        <v>#DIV/0!</v>
      </c>
    </row>
    <row r="40" spans="1:11" s="52" customFormat="1" ht="65.25" hidden="1" customHeight="1" x14ac:dyDescent="0.25">
      <c r="A40" s="61" t="s">
        <v>315</v>
      </c>
      <c r="B40" s="195">
        <f t="shared" si="1"/>
        <v>716</v>
      </c>
      <c r="C40" s="35" t="s">
        <v>106</v>
      </c>
      <c r="D40" s="35" t="s">
        <v>147</v>
      </c>
      <c r="E40" s="35"/>
      <c r="F40" s="35"/>
      <c r="G40" s="30">
        <f>G41</f>
        <v>0</v>
      </c>
      <c r="H40" s="30"/>
      <c r="I40" s="30">
        <f>I41</f>
        <v>0</v>
      </c>
      <c r="J40" s="30"/>
      <c r="K40" s="44" t="e">
        <f t="shared" si="0"/>
        <v>#DIV/0!</v>
      </c>
    </row>
    <row r="41" spans="1:11" s="42" customFormat="1" ht="13.5" hidden="1" x14ac:dyDescent="0.25">
      <c r="A41" s="59" t="s">
        <v>151</v>
      </c>
      <c r="B41" s="195">
        <f t="shared" si="1"/>
        <v>716</v>
      </c>
      <c r="C41" s="53" t="s">
        <v>106</v>
      </c>
      <c r="D41" s="53" t="s">
        <v>147</v>
      </c>
      <c r="E41" s="53" t="s">
        <v>150</v>
      </c>
      <c r="F41" s="53"/>
      <c r="G41" s="17">
        <f>G42</f>
        <v>0</v>
      </c>
      <c r="H41" s="17"/>
      <c r="I41" s="17">
        <f>I42</f>
        <v>0</v>
      </c>
      <c r="J41" s="17"/>
      <c r="K41" s="44" t="e">
        <f t="shared" si="0"/>
        <v>#DIV/0!</v>
      </c>
    </row>
    <row r="42" spans="1:11" s="42" customFormat="1" ht="26.25" hidden="1" customHeight="1" x14ac:dyDescent="0.25">
      <c r="A42" s="59" t="s">
        <v>205</v>
      </c>
      <c r="B42" s="195">
        <f t="shared" si="1"/>
        <v>716</v>
      </c>
      <c r="C42" s="53" t="s">
        <v>106</v>
      </c>
      <c r="D42" s="53" t="s">
        <v>147</v>
      </c>
      <c r="E42" s="53" t="s">
        <v>149</v>
      </c>
      <c r="F42" s="53"/>
      <c r="G42" s="17">
        <f>G43+G71</f>
        <v>0</v>
      </c>
      <c r="H42" s="17"/>
      <c r="I42" s="17">
        <f>I43+I71</f>
        <v>0</v>
      </c>
      <c r="J42" s="17"/>
      <c r="K42" s="44" t="e">
        <f t="shared" si="0"/>
        <v>#DIV/0!</v>
      </c>
    </row>
    <row r="43" spans="1:11" s="42" customFormat="1" ht="37.5" hidden="1" customHeight="1" x14ac:dyDescent="0.25">
      <c r="A43" s="59" t="s">
        <v>204</v>
      </c>
      <c r="B43" s="195">
        <f t="shared" si="1"/>
        <v>716</v>
      </c>
      <c r="C43" s="53" t="s">
        <v>106</v>
      </c>
      <c r="D43" s="53" t="s">
        <v>147</v>
      </c>
      <c r="E43" s="53" t="s">
        <v>146</v>
      </c>
      <c r="F43" s="53" t="s">
        <v>125</v>
      </c>
      <c r="G43" s="17">
        <v>0</v>
      </c>
      <c r="H43" s="17"/>
      <c r="I43" s="17">
        <v>0</v>
      </c>
      <c r="J43" s="17"/>
      <c r="K43" s="44" t="e">
        <f t="shared" si="0"/>
        <v>#DIV/0!</v>
      </c>
    </row>
    <row r="44" spans="1:11" s="52" customFormat="1" ht="155.25" hidden="1" customHeight="1" x14ac:dyDescent="0.25">
      <c r="A44" s="231" t="s">
        <v>164</v>
      </c>
      <c r="B44" s="195">
        <f t="shared" si="1"/>
        <v>716</v>
      </c>
      <c r="C44" s="232" t="s">
        <v>106</v>
      </c>
      <c r="D44" s="232" t="s">
        <v>110</v>
      </c>
      <c r="E44" s="232" t="s">
        <v>153</v>
      </c>
      <c r="F44" s="232" t="s">
        <v>163</v>
      </c>
      <c r="G44" s="29"/>
      <c r="H44" s="29"/>
      <c r="I44" s="29"/>
      <c r="J44" s="29"/>
      <c r="K44" s="44" t="e">
        <f t="shared" si="0"/>
        <v>#DIV/0!</v>
      </c>
    </row>
    <row r="45" spans="1:11" s="42" customFormat="1" ht="166.5" hidden="1" x14ac:dyDescent="0.25">
      <c r="A45" s="59" t="s">
        <v>316</v>
      </c>
      <c r="B45" s="195">
        <f t="shared" si="1"/>
        <v>716</v>
      </c>
      <c r="C45" s="53" t="s">
        <v>106</v>
      </c>
      <c r="D45" s="53" t="s">
        <v>110</v>
      </c>
      <c r="E45" s="53" t="s">
        <v>161</v>
      </c>
      <c r="F45" s="53" t="s">
        <v>125</v>
      </c>
      <c r="G45" s="17">
        <v>0</v>
      </c>
      <c r="H45" s="17"/>
      <c r="I45" s="17">
        <v>0</v>
      </c>
      <c r="J45" s="17"/>
      <c r="K45" s="44" t="e">
        <f t="shared" si="0"/>
        <v>#DIV/0!</v>
      </c>
    </row>
    <row r="46" spans="1:11" s="42" customFormat="1" ht="26.25" hidden="1" x14ac:dyDescent="0.25">
      <c r="A46" s="231" t="s">
        <v>124</v>
      </c>
      <c r="B46" s="195">
        <f t="shared" si="1"/>
        <v>716</v>
      </c>
      <c r="C46" s="53" t="s">
        <v>106</v>
      </c>
      <c r="D46" s="53" t="s">
        <v>110</v>
      </c>
      <c r="E46" s="53" t="s">
        <v>153</v>
      </c>
      <c r="F46" s="53" t="s">
        <v>123</v>
      </c>
      <c r="G46" s="17"/>
      <c r="H46" s="17"/>
      <c r="I46" s="17"/>
      <c r="J46" s="17"/>
      <c r="K46" s="44" t="e">
        <f t="shared" si="0"/>
        <v>#DIV/0!</v>
      </c>
    </row>
    <row r="47" spans="1:11" s="42" customFormat="1" ht="15" hidden="1" customHeight="1" x14ac:dyDescent="0.25">
      <c r="A47" s="231" t="s">
        <v>160</v>
      </c>
      <c r="B47" s="195">
        <f t="shared" si="1"/>
        <v>716</v>
      </c>
      <c r="C47" s="233" t="s">
        <v>106</v>
      </c>
      <c r="D47" s="233" t="s">
        <v>110</v>
      </c>
      <c r="E47" s="233" t="s">
        <v>153</v>
      </c>
      <c r="F47" s="233" t="s">
        <v>159</v>
      </c>
      <c r="G47" s="17"/>
      <c r="H47" s="17"/>
      <c r="I47" s="17"/>
      <c r="J47" s="17"/>
      <c r="K47" s="44" t="e">
        <f t="shared" si="0"/>
        <v>#DIV/0!</v>
      </c>
    </row>
    <row r="48" spans="1:11" s="50" customFormat="1" ht="27" hidden="1" customHeight="1" x14ac:dyDescent="0.25">
      <c r="A48" s="231" t="s">
        <v>122</v>
      </c>
      <c r="B48" s="195">
        <f t="shared" si="1"/>
        <v>716</v>
      </c>
      <c r="C48" s="233" t="s">
        <v>106</v>
      </c>
      <c r="D48" s="233" t="s">
        <v>110</v>
      </c>
      <c r="E48" s="233" t="s">
        <v>153</v>
      </c>
      <c r="F48" s="233" t="s">
        <v>119</v>
      </c>
      <c r="G48" s="51"/>
      <c r="H48" s="51"/>
      <c r="I48" s="51"/>
      <c r="J48" s="51"/>
      <c r="K48" s="44" t="e">
        <f t="shared" si="0"/>
        <v>#DIV/0!</v>
      </c>
    </row>
    <row r="49" spans="1:11" s="42" customFormat="1" ht="27" hidden="1" customHeight="1" x14ac:dyDescent="0.25">
      <c r="A49" s="231" t="s">
        <v>102</v>
      </c>
      <c r="B49" s="195">
        <f t="shared" si="1"/>
        <v>716</v>
      </c>
      <c r="C49" s="53" t="s">
        <v>106</v>
      </c>
      <c r="D49" s="53" t="s">
        <v>110</v>
      </c>
      <c r="E49" s="31" t="s">
        <v>153</v>
      </c>
      <c r="F49" s="31" t="s">
        <v>101</v>
      </c>
      <c r="G49" s="43">
        <v>0</v>
      </c>
      <c r="H49" s="43"/>
      <c r="I49" s="43">
        <v>0</v>
      </c>
      <c r="J49" s="43"/>
      <c r="K49" s="44" t="e">
        <f t="shared" si="0"/>
        <v>#DIV/0!</v>
      </c>
    </row>
    <row r="50" spans="1:11" s="42" customFormat="1" ht="41.25" hidden="1" customHeight="1" x14ac:dyDescent="0.25">
      <c r="A50" s="231" t="s">
        <v>158</v>
      </c>
      <c r="B50" s="195">
        <f t="shared" si="1"/>
        <v>716</v>
      </c>
      <c r="C50" s="53" t="s">
        <v>106</v>
      </c>
      <c r="D50" s="53" t="s">
        <v>110</v>
      </c>
      <c r="E50" s="31" t="s">
        <v>153</v>
      </c>
      <c r="F50" s="31" t="s">
        <v>157</v>
      </c>
      <c r="G50" s="43"/>
      <c r="H50" s="43"/>
      <c r="I50" s="43"/>
      <c r="J50" s="43"/>
      <c r="K50" s="44" t="e">
        <f t="shared" si="0"/>
        <v>#DIV/0!</v>
      </c>
    </row>
    <row r="51" spans="1:11" s="42" customFormat="1" ht="54" hidden="1" customHeight="1" x14ac:dyDescent="0.25">
      <c r="A51" s="231" t="s">
        <v>156</v>
      </c>
      <c r="B51" s="195">
        <f t="shared" si="1"/>
        <v>716</v>
      </c>
      <c r="C51" s="232" t="s">
        <v>106</v>
      </c>
      <c r="D51" s="232" t="s">
        <v>110</v>
      </c>
      <c r="E51" s="232" t="s">
        <v>153</v>
      </c>
      <c r="F51" s="232" t="s">
        <v>155</v>
      </c>
      <c r="G51" s="17"/>
      <c r="H51" s="17"/>
      <c r="I51" s="17"/>
      <c r="J51" s="17"/>
      <c r="K51" s="44" t="e">
        <f t="shared" si="0"/>
        <v>#DIV/0!</v>
      </c>
    </row>
    <row r="52" spans="1:11" s="42" customFormat="1" ht="38.25" hidden="1" customHeight="1" x14ac:dyDescent="0.25">
      <c r="A52" s="231" t="s">
        <v>154</v>
      </c>
      <c r="B52" s="195">
        <f t="shared" si="1"/>
        <v>716</v>
      </c>
      <c r="C52" s="232" t="s">
        <v>106</v>
      </c>
      <c r="D52" s="232" t="s">
        <v>110</v>
      </c>
      <c r="E52" s="232" t="s">
        <v>153</v>
      </c>
      <c r="F52" s="232" t="s">
        <v>152</v>
      </c>
      <c r="G52" s="17"/>
      <c r="H52" s="17"/>
      <c r="I52" s="17"/>
      <c r="J52" s="17"/>
      <c r="K52" s="44" t="e">
        <f t="shared" si="0"/>
        <v>#DIV/0!</v>
      </c>
    </row>
    <row r="53" spans="1:11" s="42" customFormat="1" ht="40.5" hidden="1" customHeight="1" x14ac:dyDescent="0.25">
      <c r="A53" s="55" t="s">
        <v>145</v>
      </c>
      <c r="B53" s="195">
        <f t="shared" si="1"/>
        <v>716</v>
      </c>
      <c r="C53" s="46" t="s">
        <v>106</v>
      </c>
      <c r="D53" s="46" t="s">
        <v>140</v>
      </c>
      <c r="E53" s="46"/>
      <c r="F53" s="46"/>
      <c r="G53" s="17">
        <f>G54</f>
        <v>0</v>
      </c>
      <c r="H53" s="17"/>
      <c r="I53" s="17">
        <f>I54</f>
        <v>0</v>
      </c>
      <c r="J53" s="17"/>
      <c r="K53" s="44" t="e">
        <f t="shared" si="0"/>
        <v>#DIV/0!</v>
      </c>
    </row>
    <row r="54" spans="1:11" s="42" customFormat="1" ht="40.5" hidden="1" customHeight="1" x14ac:dyDescent="0.25">
      <c r="A54" s="59" t="s">
        <v>317</v>
      </c>
      <c r="B54" s="195">
        <f t="shared" si="1"/>
        <v>716</v>
      </c>
      <c r="C54" s="31" t="s">
        <v>106</v>
      </c>
      <c r="D54" s="31" t="s">
        <v>140</v>
      </c>
      <c r="E54" s="31" t="s">
        <v>318</v>
      </c>
      <c r="F54" s="31"/>
      <c r="G54" s="17">
        <f>G55</f>
        <v>0</v>
      </c>
      <c r="H54" s="17"/>
      <c r="I54" s="17">
        <f>I55</f>
        <v>0</v>
      </c>
      <c r="J54" s="17"/>
      <c r="K54" s="44" t="e">
        <f t="shared" si="0"/>
        <v>#DIV/0!</v>
      </c>
    </row>
    <row r="55" spans="1:11" s="15" customFormat="1" ht="39" hidden="1" x14ac:dyDescent="0.25">
      <c r="A55" s="59" t="s">
        <v>103</v>
      </c>
      <c r="B55" s="195">
        <f t="shared" si="1"/>
        <v>716</v>
      </c>
      <c r="C55" s="31" t="s">
        <v>106</v>
      </c>
      <c r="D55" s="31" t="s">
        <v>140</v>
      </c>
      <c r="E55" s="31" t="s">
        <v>319</v>
      </c>
      <c r="F55" s="31"/>
      <c r="G55" s="22">
        <f>G56+G60</f>
        <v>0</v>
      </c>
      <c r="H55" s="22"/>
      <c r="I55" s="22">
        <f>I56+I60</f>
        <v>0</v>
      </c>
      <c r="J55" s="22"/>
      <c r="K55" s="44" t="e">
        <f t="shared" si="0"/>
        <v>#DIV/0!</v>
      </c>
    </row>
    <row r="56" spans="1:11" s="15" customFormat="1" ht="38.25" hidden="1" customHeight="1" x14ac:dyDescent="0.25">
      <c r="A56" s="89" t="s">
        <v>320</v>
      </c>
      <c r="B56" s="195">
        <f t="shared" si="1"/>
        <v>716</v>
      </c>
      <c r="C56" s="31" t="s">
        <v>106</v>
      </c>
      <c r="D56" s="31" t="s">
        <v>140</v>
      </c>
      <c r="E56" s="31" t="s">
        <v>321</v>
      </c>
      <c r="F56" s="31" t="s">
        <v>125</v>
      </c>
      <c r="G56" s="17">
        <v>0</v>
      </c>
      <c r="H56" s="17"/>
      <c r="I56" s="17">
        <v>0</v>
      </c>
      <c r="J56" s="17"/>
      <c r="K56" s="44" t="e">
        <f t="shared" si="0"/>
        <v>#DIV/0!</v>
      </c>
    </row>
    <row r="57" spans="1:11" s="15" customFormat="1" ht="17.25" hidden="1" customHeight="1" x14ac:dyDescent="0.25">
      <c r="A57" s="89" t="s">
        <v>126</v>
      </c>
      <c r="B57" s="195">
        <f t="shared" si="1"/>
        <v>716</v>
      </c>
      <c r="C57" s="31" t="s">
        <v>106</v>
      </c>
      <c r="D57" s="31" t="s">
        <v>140</v>
      </c>
      <c r="E57" s="31" t="s">
        <v>321</v>
      </c>
      <c r="F57" s="31" t="s">
        <v>125</v>
      </c>
      <c r="G57" s="17">
        <v>0</v>
      </c>
      <c r="H57" s="17"/>
      <c r="I57" s="17">
        <v>0</v>
      </c>
      <c r="J57" s="17"/>
      <c r="K57" s="44" t="e">
        <f t="shared" si="0"/>
        <v>#DIV/0!</v>
      </c>
    </row>
    <row r="58" spans="1:11" s="15" customFormat="1" ht="26.25" hidden="1" x14ac:dyDescent="0.25">
      <c r="A58" s="89" t="s">
        <v>124</v>
      </c>
      <c r="B58" s="195">
        <f t="shared" si="1"/>
        <v>716</v>
      </c>
      <c r="C58" s="31" t="s">
        <v>106</v>
      </c>
      <c r="D58" s="31" t="s">
        <v>140</v>
      </c>
      <c r="E58" s="31" t="s">
        <v>144</v>
      </c>
      <c r="F58" s="31" t="s">
        <v>123</v>
      </c>
      <c r="G58" s="17"/>
      <c r="H58" s="17"/>
      <c r="I58" s="17"/>
      <c r="J58" s="17"/>
      <c r="K58" s="44" t="e">
        <f t="shared" si="0"/>
        <v>#DIV/0!</v>
      </c>
    </row>
    <row r="59" spans="1:11" s="15" customFormat="1" ht="26.25" hidden="1" x14ac:dyDescent="0.25">
      <c r="A59" s="89" t="s">
        <v>122</v>
      </c>
      <c r="B59" s="195">
        <f t="shared" si="1"/>
        <v>716</v>
      </c>
      <c r="C59" s="31" t="s">
        <v>106</v>
      </c>
      <c r="D59" s="31" t="s">
        <v>140</v>
      </c>
      <c r="E59" s="31" t="s">
        <v>144</v>
      </c>
      <c r="F59" s="31" t="s">
        <v>119</v>
      </c>
      <c r="G59" s="17"/>
      <c r="H59" s="17"/>
      <c r="I59" s="17"/>
      <c r="J59" s="17"/>
      <c r="K59" s="44" t="e">
        <f t="shared" si="0"/>
        <v>#DIV/0!</v>
      </c>
    </row>
    <row r="60" spans="1:11" s="15" customFormat="1" ht="26.25" hidden="1" x14ac:dyDescent="0.25">
      <c r="A60" s="89" t="s">
        <v>322</v>
      </c>
      <c r="B60" s="195">
        <f t="shared" si="1"/>
        <v>716</v>
      </c>
      <c r="C60" s="31" t="s">
        <v>106</v>
      </c>
      <c r="D60" s="31" t="s">
        <v>140</v>
      </c>
      <c r="E60" s="31" t="s">
        <v>323</v>
      </c>
      <c r="F60" s="31" t="s">
        <v>142</v>
      </c>
      <c r="G60" s="17">
        <v>0</v>
      </c>
      <c r="H60" s="17"/>
      <c r="I60" s="17">
        <v>0</v>
      </c>
      <c r="J60" s="17"/>
      <c r="K60" s="44" t="e">
        <f t="shared" si="0"/>
        <v>#DIV/0!</v>
      </c>
    </row>
    <row r="61" spans="1:11" s="15" customFormat="1" ht="13.5" hidden="1" x14ac:dyDescent="0.25">
      <c r="A61" s="89" t="s">
        <v>143</v>
      </c>
      <c r="B61" s="195">
        <f t="shared" si="1"/>
        <v>716</v>
      </c>
      <c r="C61" s="31" t="s">
        <v>106</v>
      </c>
      <c r="D61" s="31" t="s">
        <v>140</v>
      </c>
      <c r="E61" s="31" t="s">
        <v>323</v>
      </c>
      <c r="F61" s="31" t="s">
        <v>142</v>
      </c>
      <c r="G61" s="17">
        <v>0</v>
      </c>
      <c r="H61" s="17"/>
      <c r="I61" s="17">
        <v>0</v>
      </c>
      <c r="J61" s="17"/>
      <c r="K61" s="44" t="e">
        <f t="shared" si="0"/>
        <v>#DIV/0!</v>
      </c>
    </row>
    <row r="62" spans="1:11" s="15" customFormat="1" ht="24" hidden="1" customHeight="1" x14ac:dyDescent="0.25">
      <c r="A62" s="231" t="s">
        <v>141</v>
      </c>
      <c r="B62" s="195">
        <f t="shared" si="1"/>
        <v>716</v>
      </c>
      <c r="C62" s="31" t="s">
        <v>106</v>
      </c>
      <c r="D62" s="31" t="s">
        <v>140</v>
      </c>
      <c r="E62" s="31" t="s">
        <v>139</v>
      </c>
      <c r="F62" s="31" t="s">
        <v>138</v>
      </c>
      <c r="G62" s="17"/>
      <c r="H62" s="17"/>
      <c r="I62" s="17"/>
      <c r="J62" s="17"/>
      <c r="K62" s="44" t="e">
        <f t="shared" si="0"/>
        <v>#DIV/0!</v>
      </c>
    </row>
    <row r="63" spans="1:11" s="15" customFormat="1" ht="96" hidden="1" customHeight="1" x14ac:dyDescent="0.25">
      <c r="A63" s="59" t="s">
        <v>324</v>
      </c>
      <c r="B63" s="195">
        <f t="shared" si="1"/>
        <v>716</v>
      </c>
      <c r="C63" s="31" t="s">
        <v>106</v>
      </c>
      <c r="D63" s="31" t="s">
        <v>110</v>
      </c>
      <c r="E63" s="31" t="s">
        <v>161</v>
      </c>
      <c r="F63" s="31" t="s">
        <v>101</v>
      </c>
      <c r="G63" s="17">
        <v>0</v>
      </c>
      <c r="H63" s="17"/>
      <c r="I63" s="17">
        <v>0</v>
      </c>
      <c r="J63" s="17"/>
      <c r="K63" s="44" t="e">
        <f t="shared" si="0"/>
        <v>#DIV/0!</v>
      </c>
    </row>
    <row r="64" spans="1:11" s="15" customFormat="1" ht="13.5" hidden="1" x14ac:dyDescent="0.25">
      <c r="A64" s="32" t="s">
        <v>137</v>
      </c>
      <c r="B64" s="195">
        <f t="shared" si="1"/>
        <v>716</v>
      </c>
      <c r="C64" s="49" t="s">
        <v>78</v>
      </c>
      <c r="D64" s="49"/>
      <c r="E64" s="49"/>
      <c r="F64" s="49"/>
      <c r="G64" s="17">
        <f t="shared" ref="G64:I64" si="10">G65</f>
        <v>0</v>
      </c>
      <c r="H64" s="17"/>
      <c r="I64" s="17">
        <f t="shared" si="10"/>
        <v>0</v>
      </c>
      <c r="J64" s="17"/>
      <c r="K64" s="44" t="e">
        <f t="shared" si="0"/>
        <v>#DIV/0!</v>
      </c>
    </row>
    <row r="65" spans="1:11" s="47" customFormat="1" ht="20.25" hidden="1" customHeight="1" x14ac:dyDescent="0.25">
      <c r="A65" s="55" t="s">
        <v>136</v>
      </c>
      <c r="B65" s="195">
        <f t="shared" si="1"/>
        <v>716</v>
      </c>
      <c r="C65" s="46" t="s">
        <v>78</v>
      </c>
      <c r="D65" s="46" t="s">
        <v>71</v>
      </c>
      <c r="E65" s="46"/>
      <c r="F65" s="46"/>
      <c r="G65" s="37">
        <f>G68</f>
        <v>0</v>
      </c>
      <c r="H65" s="37"/>
      <c r="I65" s="37">
        <f>I68</f>
        <v>0</v>
      </c>
      <c r="J65" s="37"/>
      <c r="K65" s="44" t="e">
        <f t="shared" si="0"/>
        <v>#DIV/0!</v>
      </c>
    </row>
    <row r="66" spans="1:11" s="27" customFormat="1" ht="22.5" hidden="1" customHeight="1" x14ac:dyDescent="0.25">
      <c r="A66" s="231" t="s">
        <v>165</v>
      </c>
      <c r="B66" s="195">
        <f t="shared" si="1"/>
        <v>716</v>
      </c>
      <c r="C66" s="31" t="s">
        <v>78</v>
      </c>
      <c r="D66" s="31" t="s">
        <v>71</v>
      </c>
      <c r="E66" s="31" t="s">
        <v>135</v>
      </c>
      <c r="F66" s="31"/>
      <c r="G66" s="45"/>
      <c r="H66" s="45"/>
      <c r="I66" s="45"/>
      <c r="J66" s="45"/>
      <c r="K66" s="44" t="e">
        <f t="shared" si="0"/>
        <v>#DIV/0!</v>
      </c>
    </row>
    <row r="67" spans="1:11" s="15" customFormat="1" ht="44.25" hidden="1" customHeight="1" x14ac:dyDescent="0.25">
      <c r="A67" s="231" t="s">
        <v>325</v>
      </c>
      <c r="B67" s="195">
        <f t="shared" si="1"/>
        <v>716</v>
      </c>
      <c r="C67" s="31" t="s">
        <v>78</v>
      </c>
      <c r="D67" s="31" t="s">
        <v>71</v>
      </c>
      <c r="E67" s="31" t="s">
        <v>129</v>
      </c>
      <c r="F67" s="31"/>
      <c r="G67" s="43"/>
      <c r="H67" s="43"/>
      <c r="I67" s="43"/>
      <c r="J67" s="43"/>
      <c r="K67" s="44" t="e">
        <f t="shared" si="0"/>
        <v>#DIV/0!</v>
      </c>
    </row>
    <row r="68" spans="1:11" s="15" customFormat="1" ht="36.75" hidden="1" customHeight="1" x14ac:dyDescent="0.25">
      <c r="A68" s="59" t="s">
        <v>326</v>
      </c>
      <c r="B68" s="195">
        <f t="shared" si="1"/>
        <v>716</v>
      </c>
      <c r="C68" s="53" t="s">
        <v>78</v>
      </c>
      <c r="D68" s="53" t="s">
        <v>71</v>
      </c>
      <c r="E68" s="31" t="s">
        <v>327</v>
      </c>
      <c r="F68" s="53" t="s">
        <v>125</v>
      </c>
      <c r="G68" s="43">
        <v>0</v>
      </c>
      <c r="H68" s="43"/>
      <c r="I68" s="43">
        <v>0</v>
      </c>
      <c r="J68" s="43"/>
      <c r="K68" s="44" t="e">
        <f t="shared" si="0"/>
        <v>#DIV/0!</v>
      </c>
    </row>
    <row r="69" spans="1:11" s="21" customFormat="1" ht="34.5" hidden="1" customHeight="1" x14ac:dyDescent="0.25">
      <c r="A69" s="231" t="s">
        <v>133</v>
      </c>
      <c r="B69" s="195">
        <f t="shared" si="1"/>
        <v>716</v>
      </c>
      <c r="C69" s="53" t="s">
        <v>78</v>
      </c>
      <c r="D69" s="53" t="s">
        <v>71</v>
      </c>
      <c r="E69" s="31" t="s">
        <v>129</v>
      </c>
      <c r="F69" s="53" t="s">
        <v>132</v>
      </c>
      <c r="G69" s="17"/>
      <c r="H69" s="17"/>
      <c r="I69" s="17"/>
      <c r="J69" s="17"/>
      <c r="K69" s="44" t="e">
        <f t="shared" si="0"/>
        <v>#DIV/0!</v>
      </c>
    </row>
    <row r="70" spans="1:11" s="21" customFormat="1" ht="27.75" hidden="1" customHeight="1" x14ac:dyDescent="0.25">
      <c r="A70" s="231" t="s">
        <v>131</v>
      </c>
      <c r="B70" s="195">
        <f t="shared" si="1"/>
        <v>716</v>
      </c>
      <c r="C70" s="233" t="s">
        <v>78</v>
      </c>
      <c r="D70" s="233" t="s">
        <v>71</v>
      </c>
      <c r="E70" s="233" t="s">
        <v>129</v>
      </c>
      <c r="F70" s="233" t="s">
        <v>130</v>
      </c>
      <c r="G70" s="17"/>
      <c r="H70" s="17"/>
      <c r="I70" s="17"/>
      <c r="J70" s="17"/>
      <c r="K70" s="44" t="e">
        <f t="shared" si="0"/>
        <v>#DIV/0!</v>
      </c>
    </row>
    <row r="71" spans="1:11" s="42" customFormat="1" ht="22.5" hidden="1" customHeight="1" x14ac:dyDescent="0.25">
      <c r="A71" s="234" t="s">
        <v>148</v>
      </c>
      <c r="B71" s="195">
        <f t="shared" si="1"/>
        <v>716</v>
      </c>
      <c r="C71" s="235" t="s">
        <v>106</v>
      </c>
      <c r="D71" s="235" t="s">
        <v>147</v>
      </c>
      <c r="E71" s="235" t="s">
        <v>328</v>
      </c>
      <c r="F71" s="235" t="s">
        <v>125</v>
      </c>
      <c r="G71" s="17">
        <v>0</v>
      </c>
      <c r="H71" s="17"/>
      <c r="I71" s="17">
        <v>0</v>
      </c>
      <c r="J71" s="17"/>
      <c r="K71" s="44" t="e">
        <f t="shared" si="0"/>
        <v>#DIV/0!</v>
      </c>
    </row>
    <row r="72" spans="1:11" s="42" customFormat="1" ht="14.25" customHeight="1" x14ac:dyDescent="0.25">
      <c r="A72" s="102" t="s">
        <v>137</v>
      </c>
      <c r="B72" s="195">
        <f t="shared" si="1"/>
        <v>716</v>
      </c>
      <c r="C72" s="38" t="s">
        <v>78</v>
      </c>
      <c r="D72" s="35"/>
      <c r="E72" s="35"/>
      <c r="F72" s="35"/>
      <c r="G72" s="51">
        <f t="shared" ref="G72:J75" si="11">G73</f>
        <v>182900</v>
      </c>
      <c r="H72" s="51">
        <f t="shared" si="11"/>
        <v>200.4</v>
      </c>
      <c r="I72" s="51">
        <f t="shared" si="11"/>
        <v>119880.72</v>
      </c>
      <c r="J72" s="51">
        <f t="shared" si="11"/>
        <v>198.3</v>
      </c>
      <c r="K72" s="44">
        <f t="shared" si="0"/>
        <v>0.98952095808383234</v>
      </c>
    </row>
    <row r="73" spans="1:11" s="41" customFormat="1" ht="13.5" x14ac:dyDescent="0.25">
      <c r="A73" s="61" t="s">
        <v>136</v>
      </c>
      <c r="B73" s="194">
        <f t="shared" si="1"/>
        <v>716</v>
      </c>
      <c r="C73" s="35" t="s">
        <v>78</v>
      </c>
      <c r="D73" s="35" t="s">
        <v>71</v>
      </c>
      <c r="E73" s="35"/>
      <c r="F73" s="35"/>
      <c r="G73" s="25">
        <f t="shared" si="11"/>
        <v>182900</v>
      </c>
      <c r="H73" s="25">
        <f t="shared" si="11"/>
        <v>200.4</v>
      </c>
      <c r="I73" s="25">
        <f t="shared" si="11"/>
        <v>119880.72</v>
      </c>
      <c r="J73" s="25">
        <f t="shared" si="11"/>
        <v>198.3</v>
      </c>
      <c r="K73" s="44">
        <f t="shared" si="0"/>
        <v>0.98952095808383234</v>
      </c>
    </row>
    <row r="74" spans="1:11" s="40" customFormat="1" ht="25.5" x14ac:dyDescent="0.2">
      <c r="A74" s="54" t="s">
        <v>309</v>
      </c>
      <c r="B74" s="108">
        <f t="shared" si="1"/>
        <v>716</v>
      </c>
      <c r="C74" s="53" t="s">
        <v>78</v>
      </c>
      <c r="D74" s="53" t="s">
        <v>71</v>
      </c>
      <c r="E74" s="53" t="s">
        <v>329</v>
      </c>
      <c r="F74" s="53"/>
      <c r="G74" s="43">
        <f t="shared" si="11"/>
        <v>182900</v>
      </c>
      <c r="H74" s="43">
        <f t="shared" si="11"/>
        <v>200.4</v>
      </c>
      <c r="I74" s="43">
        <f t="shared" si="11"/>
        <v>119880.72</v>
      </c>
      <c r="J74" s="43">
        <f t="shared" si="11"/>
        <v>198.3</v>
      </c>
      <c r="K74" s="44">
        <f t="shared" si="0"/>
        <v>0.98952095808383234</v>
      </c>
    </row>
    <row r="75" spans="1:11" s="15" customFormat="1" ht="30.75" customHeight="1" x14ac:dyDescent="0.2">
      <c r="A75" s="54" t="s">
        <v>313</v>
      </c>
      <c r="B75" s="108">
        <f t="shared" si="1"/>
        <v>716</v>
      </c>
      <c r="C75" s="53" t="s">
        <v>78</v>
      </c>
      <c r="D75" s="53" t="s">
        <v>71</v>
      </c>
      <c r="E75" s="53" t="s">
        <v>330</v>
      </c>
      <c r="F75" s="53"/>
      <c r="G75" s="43">
        <f t="shared" si="11"/>
        <v>182900</v>
      </c>
      <c r="H75" s="43">
        <f t="shared" si="11"/>
        <v>200.4</v>
      </c>
      <c r="I75" s="43">
        <f t="shared" si="11"/>
        <v>119880.72</v>
      </c>
      <c r="J75" s="43">
        <f t="shared" si="11"/>
        <v>198.3</v>
      </c>
      <c r="K75" s="44">
        <f t="shared" si="0"/>
        <v>0.98952095808383234</v>
      </c>
    </row>
    <row r="76" spans="1:11" s="15" customFormat="1" ht="50.25" customHeight="1" x14ac:dyDescent="0.2">
      <c r="A76" s="54" t="s">
        <v>331</v>
      </c>
      <c r="B76" s="108">
        <f t="shared" si="1"/>
        <v>716</v>
      </c>
      <c r="C76" s="53" t="s">
        <v>78</v>
      </c>
      <c r="D76" s="53" t="s">
        <v>71</v>
      </c>
      <c r="E76" s="53" t="s">
        <v>327</v>
      </c>
      <c r="F76" s="53" t="s">
        <v>125</v>
      </c>
      <c r="G76" s="43">
        <v>182900</v>
      </c>
      <c r="H76" s="43">
        <v>200.4</v>
      </c>
      <c r="I76" s="43">
        <v>119880.72</v>
      </c>
      <c r="J76" s="43">
        <v>198.3</v>
      </c>
      <c r="K76" s="44">
        <f t="shared" si="0"/>
        <v>0.98952095808383234</v>
      </c>
    </row>
    <row r="77" spans="1:11" s="39" customFormat="1" ht="27" hidden="1" x14ac:dyDescent="0.25">
      <c r="A77" s="32" t="s">
        <v>128</v>
      </c>
      <c r="B77" s="195">
        <f t="shared" si="1"/>
        <v>716</v>
      </c>
      <c r="C77" s="49" t="s">
        <v>71</v>
      </c>
      <c r="D77" s="49"/>
      <c r="E77" s="49"/>
      <c r="F77" s="49"/>
      <c r="G77" s="17">
        <f t="shared" ref="G77:I80" si="12">G78</f>
        <v>0</v>
      </c>
      <c r="H77" s="17"/>
      <c r="I77" s="17">
        <f t="shared" si="12"/>
        <v>0</v>
      </c>
      <c r="J77" s="17"/>
      <c r="K77" s="44" t="e">
        <f t="shared" ref="K77:K129" si="13">J77/H77</f>
        <v>#DIV/0!</v>
      </c>
    </row>
    <row r="78" spans="1:11" s="39" customFormat="1" ht="26.25" hidden="1" x14ac:dyDescent="0.25">
      <c r="A78" s="55" t="s">
        <v>127</v>
      </c>
      <c r="B78" s="195">
        <f t="shared" si="1"/>
        <v>716</v>
      </c>
      <c r="C78" s="46" t="s">
        <v>71</v>
      </c>
      <c r="D78" s="46" t="s">
        <v>121</v>
      </c>
      <c r="E78" s="46"/>
      <c r="F78" s="46"/>
      <c r="G78" s="17">
        <f t="shared" si="12"/>
        <v>0</v>
      </c>
      <c r="H78" s="17"/>
      <c r="I78" s="17">
        <f t="shared" si="12"/>
        <v>0</v>
      </c>
      <c r="J78" s="17"/>
      <c r="K78" s="44" t="e">
        <f t="shared" si="13"/>
        <v>#DIV/0!</v>
      </c>
    </row>
    <row r="79" spans="1:11" s="39" customFormat="1" ht="26.25" hidden="1" x14ac:dyDescent="0.25">
      <c r="A79" s="54" t="s">
        <v>317</v>
      </c>
      <c r="B79" s="195">
        <f t="shared" ref="B79:B129" si="14">B78</f>
        <v>716</v>
      </c>
      <c r="C79" s="31" t="s">
        <v>71</v>
      </c>
      <c r="D79" s="31" t="s">
        <v>121</v>
      </c>
      <c r="E79" s="31" t="s">
        <v>332</v>
      </c>
      <c r="F79" s="31"/>
      <c r="G79" s="17">
        <f t="shared" si="12"/>
        <v>0</v>
      </c>
      <c r="H79" s="17"/>
      <c r="I79" s="17">
        <f t="shared" si="12"/>
        <v>0</v>
      </c>
      <c r="J79" s="17"/>
      <c r="K79" s="44" t="e">
        <f t="shared" si="13"/>
        <v>#DIV/0!</v>
      </c>
    </row>
    <row r="80" spans="1:11" s="39" customFormat="1" ht="39" hidden="1" x14ac:dyDescent="0.25">
      <c r="A80" s="54" t="s">
        <v>103</v>
      </c>
      <c r="B80" s="195">
        <f t="shared" si="14"/>
        <v>716</v>
      </c>
      <c r="C80" s="31" t="s">
        <v>71</v>
      </c>
      <c r="D80" s="31" t="s">
        <v>121</v>
      </c>
      <c r="E80" s="31" t="s">
        <v>319</v>
      </c>
      <c r="F80" s="31"/>
      <c r="G80" s="17">
        <f t="shared" si="12"/>
        <v>0</v>
      </c>
      <c r="H80" s="17"/>
      <c r="I80" s="17">
        <f t="shared" si="12"/>
        <v>0</v>
      </c>
      <c r="J80" s="17"/>
      <c r="K80" s="44" t="e">
        <f t="shared" si="13"/>
        <v>#DIV/0!</v>
      </c>
    </row>
    <row r="81" spans="1:11" s="24" customFormat="1" ht="51.75" hidden="1" x14ac:dyDescent="0.25">
      <c r="A81" s="89" t="s">
        <v>333</v>
      </c>
      <c r="B81" s="195">
        <f t="shared" si="14"/>
        <v>716</v>
      </c>
      <c r="C81" s="31" t="s">
        <v>71</v>
      </c>
      <c r="D81" s="31" t="s">
        <v>121</v>
      </c>
      <c r="E81" s="31" t="s">
        <v>334</v>
      </c>
      <c r="F81" s="31" t="s">
        <v>125</v>
      </c>
      <c r="G81" s="25">
        <v>0</v>
      </c>
      <c r="H81" s="25"/>
      <c r="I81" s="25">
        <v>0</v>
      </c>
      <c r="J81" s="25"/>
      <c r="K81" s="44" t="e">
        <f t="shared" si="13"/>
        <v>#DIV/0!</v>
      </c>
    </row>
    <row r="82" spans="1:11" s="15" customFormat="1" ht="26.25" hidden="1" x14ac:dyDescent="0.25">
      <c r="A82" s="89" t="s">
        <v>126</v>
      </c>
      <c r="B82" s="195">
        <f t="shared" si="14"/>
        <v>716</v>
      </c>
      <c r="C82" s="31" t="s">
        <v>71</v>
      </c>
      <c r="D82" s="31" t="s">
        <v>121</v>
      </c>
      <c r="E82" s="31" t="s">
        <v>120</v>
      </c>
      <c r="F82" s="31" t="s">
        <v>125</v>
      </c>
      <c r="G82" s="25">
        <v>0</v>
      </c>
      <c r="H82" s="25"/>
      <c r="I82" s="25">
        <v>0</v>
      </c>
      <c r="J82" s="25"/>
      <c r="K82" s="44" t="e">
        <f t="shared" si="13"/>
        <v>#DIV/0!</v>
      </c>
    </row>
    <row r="83" spans="1:11" s="15" customFormat="1" ht="27" hidden="1" customHeight="1" x14ac:dyDescent="0.25">
      <c r="A83" s="198" t="s">
        <v>124</v>
      </c>
      <c r="B83" s="195">
        <f t="shared" si="14"/>
        <v>716</v>
      </c>
      <c r="C83" s="111" t="s">
        <v>71</v>
      </c>
      <c r="D83" s="111" t="s">
        <v>121</v>
      </c>
      <c r="E83" s="111" t="s">
        <v>120</v>
      </c>
      <c r="F83" s="202" t="s">
        <v>123</v>
      </c>
      <c r="G83" s="25"/>
      <c r="H83" s="25"/>
      <c r="I83" s="25"/>
      <c r="J83" s="25"/>
      <c r="K83" s="44" t="e">
        <f t="shared" si="13"/>
        <v>#DIV/0!</v>
      </c>
    </row>
    <row r="84" spans="1:11" s="15" customFormat="1" ht="37.5" hidden="1" customHeight="1" x14ac:dyDescent="0.25">
      <c r="A84" s="198" t="s">
        <v>122</v>
      </c>
      <c r="B84" s="195">
        <f t="shared" si="14"/>
        <v>716</v>
      </c>
      <c r="C84" s="201" t="s">
        <v>71</v>
      </c>
      <c r="D84" s="201" t="s">
        <v>121</v>
      </c>
      <c r="E84" s="201" t="s">
        <v>120</v>
      </c>
      <c r="F84" s="201" t="s">
        <v>119</v>
      </c>
      <c r="G84" s="25"/>
      <c r="H84" s="25"/>
      <c r="I84" s="25"/>
      <c r="J84" s="25"/>
      <c r="K84" s="44" t="e">
        <f t="shared" si="13"/>
        <v>#DIV/0!</v>
      </c>
    </row>
    <row r="85" spans="1:11" s="21" customFormat="1" ht="13.5" hidden="1" x14ac:dyDescent="0.25">
      <c r="A85" s="32" t="s">
        <v>112</v>
      </c>
      <c r="B85" s="195">
        <f t="shared" si="14"/>
        <v>716</v>
      </c>
      <c r="C85" s="49" t="s">
        <v>110</v>
      </c>
      <c r="D85" s="49"/>
      <c r="E85" s="49"/>
      <c r="F85" s="49"/>
      <c r="G85" s="25">
        <f>G86+G92+G98</f>
        <v>0</v>
      </c>
      <c r="H85" s="25"/>
      <c r="I85" s="25">
        <f>I86+I92+I98</f>
        <v>0</v>
      </c>
      <c r="J85" s="25"/>
      <c r="K85" s="44" t="e">
        <f t="shared" si="13"/>
        <v>#DIV/0!</v>
      </c>
    </row>
    <row r="86" spans="1:11" s="21" customFormat="1" ht="13.5" hidden="1" x14ac:dyDescent="0.25">
      <c r="A86" s="55" t="s">
        <v>118</v>
      </c>
      <c r="B86" s="195">
        <f t="shared" si="14"/>
        <v>716</v>
      </c>
      <c r="C86" s="46" t="s">
        <v>110</v>
      </c>
      <c r="D86" s="46" t="s">
        <v>117</v>
      </c>
      <c r="E86" s="46"/>
      <c r="F86" s="46"/>
      <c r="G86" s="25">
        <f t="shared" ref="G86:I88" si="15">G87</f>
        <v>0</v>
      </c>
      <c r="H86" s="25"/>
      <c r="I86" s="25">
        <f t="shared" si="15"/>
        <v>0</v>
      </c>
      <c r="J86" s="25"/>
      <c r="K86" s="44" t="e">
        <f t="shared" si="13"/>
        <v>#DIV/0!</v>
      </c>
    </row>
    <row r="87" spans="1:11" s="21" customFormat="1" ht="39.75" hidden="1" customHeight="1" x14ac:dyDescent="0.25">
      <c r="A87" s="54" t="s">
        <v>317</v>
      </c>
      <c r="B87" s="195">
        <f t="shared" si="14"/>
        <v>716</v>
      </c>
      <c r="C87" s="31" t="s">
        <v>110</v>
      </c>
      <c r="D87" s="31" t="s">
        <v>117</v>
      </c>
      <c r="E87" s="31" t="s">
        <v>332</v>
      </c>
      <c r="F87" s="31"/>
      <c r="G87" s="25">
        <f t="shared" si="15"/>
        <v>0</v>
      </c>
      <c r="H87" s="25"/>
      <c r="I87" s="25">
        <f t="shared" si="15"/>
        <v>0</v>
      </c>
      <c r="J87" s="25"/>
      <c r="K87" s="44" t="e">
        <f t="shared" si="13"/>
        <v>#DIV/0!</v>
      </c>
    </row>
    <row r="88" spans="1:11" s="15" customFormat="1" ht="39" hidden="1" x14ac:dyDescent="0.25">
      <c r="A88" s="54" t="s">
        <v>103</v>
      </c>
      <c r="B88" s="195">
        <f t="shared" si="14"/>
        <v>716</v>
      </c>
      <c r="C88" s="31" t="s">
        <v>110</v>
      </c>
      <c r="D88" s="31" t="s">
        <v>117</v>
      </c>
      <c r="E88" s="31" t="s">
        <v>319</v>
      </c>
      <c r="F88" s="31"/>
      <c r="G88" s="25">
        <f t="shared" si="15"/>
        <v>0</v>
      </c>
      <c r="H88" s="25"/>
      <c r="I88" s="25">
        <f t="shared" si="15"/>
        <v>0</v>
      </c>
      <c r="J88" s="25"/>
      <c r="K88" s="44" t="e">
        <f t="shared" si="13"/>
        <v>#DIV/0!</v>
      </c>
    </row>
    <row r="89" spans="1:11" s="21" customFormat="1" ht="64.5" hidden="1" x14ac:dyDescent="0.25">
      <c r="A89" s="89" t="s">
        <v>335</v>
      </c>
      <c r="B89" s="195">
        <f t="shared" si="14"/>
        <v>716</v>
      </c>
      <c r="C89" s="31" t="s">
        <v>110</v>
      </c>
      <c r="D89" s="31" t="s">
        <v>117</v>
      </c>
      <c r="E89" s="31" t="s">
        <v>336</v>
      </c>
      <c r="F89" s="31" t="s">
        <v>101</v>
      </c>
      <c r="G89" s="17">
        <v>0</v>
      </c>
      <c r="H89" s="17"/>
      <c r="I89" s="17">
        <v>0</v>
      </c>
      <c r="J89" s="17"/>
      <c r="K89" s="44" t="e">
        <f t="shared" si="13"/>
        <v>#DIV/0!</v>
      </c>
    </row>
    <row r="90" spans="1:11" s="21" customFormat="1" ht="13.5" hidden="1" x14ac:dyDescent="0.25">
      <c r="A90" s="89" t="s">
        <v>102</v>
      </c>
      <c r="B90" s="195">
        <f t="shared" si="14"/>
        <v>716</v>
      </c>
      <c r="C90" s="31" t="s">
        <v>110</v>
      </c>
      <c r="D90" s="31" t="s">
        <v>117</v>
      </c>
      <c r="E90" s="31" t="s">
        <v>336</v>
      </c>
      <c r="F90" s="31" t="s">
        <v>101</v>
      </c>
      <c r="G90" s="17">
        <v>0</v>
      </c>
      <c r="H90" s="17"/>
      <c r="I90" s="17">
        <v>0</v>
      </c>
      <c r="J90" s="17"/>
      <c r="K90" s="44" t="e">
        <f t="shared" si="13"/>
        <v>#DIV/0!</v>
      </c>
    </row>
    <row r="91" spans="1:11" s="21" customFormat="1" ht="0.75" hidden="1" customHeight="1" x14ac:dyDescent="0.25">
      <c r="A91" s="198" t="s">
        <v>100</v>
      </c>
      <c r="B91" s="195">
        <f t="shared" si="14"/>
        <v>716</v>
      </c>
      <c r="C91" s="111" t="s">
        <v>110</v>
      </c>
      <c r="D91" s="111" t="s">
        <v>117</v>
      </c>
      <c r="E91" s="111" t="s">
        <v>116</v>
      </c>
      <c r="F91" s="111" t="s">
        <v>98</v>
      </c>
      <c r="G91" s="17"/>
      <c r="H91" s="17"/>
      <c r="I91" s="17"/>
      <c r="J91" s="17"/>
      <c r="K91" s="44" t="e">
        <f t="shared" si="13"/>
        <v>#DIV/0!</v>
      </c>
    </row>
    <row r="92" spans="1:11" s="15" customFormat="1" ht="13.5" hidden="1" x14ac:dyDescent="0.25">
      <c r="A92" s="55" t="s">
        <v>115</v>
      </c>
      <c r="B92" s="195">
        <f t="shared" si="14"/>
        <v>716</v>
      </c>
      <c r="C92" s="46" t="s">
        <v>110</v>
      </c>
      <c r="D92" s="46" t="s">
        <v>114</v>
      </c>
      <c r="E92" s="46"/>
      <c r="F92" s="46"/>
      <c r="G92" s="17">
        <f t="shared" ref="G92:I94" si="16">G93</f>
        <v>0</v>
      </c>
      <c r="H92" s="17"/>
      <c r="I92" s="17">
        <f t="shared" si="16"/>
        <v>0</v>
      </c>
      <c r="J92" s="17"/>
      <c r="K92" s="44" t="e">
        <f t="shared" si="13"/>
        <v>#DIV/0!</v>
      </c>
    </row>
    <row r="93" spans="1:11" s="15" customFormat="1" ht="13.5" hidden="1" x14ac:dyDescent="0.25">
      <c r="A93" s="54" t="s">
        <v>203</v>
      </c>
      <c r="B93" s="195">
        <f t="shared" si="14"/>
        <v>716</v>
      </c>
      <c r="C93" s="31" t="s">
        <v>110</v>
      </c>
      <c r="D93" s="31" t="s">
        <v>114</v>
      </c>
      <c r="E93" s="31" t="s">
        <v>337</v>
      </c>
      <c r="F93" s="31"/>
      <c r="G93" s="17">
        <f t="shared" si="16"/>
        <v>0</v>
      </c>
      <c r="H93" s="17"/>
      <c r="I93" s="17">
        <f t="shared" si="16"/>
        <v>0</v>
      </c>
      <c r="J93" s="17"/>
      <c r="K93" s="44" t="e">
        <f t="shared" si="13"/>
        <v>#DIV/0!</v>
      </c>
    </row>
    <row r="94" spans="1:11" s="36" customFormat="1" ht="23.25" hidden="1" customHeight="1" x14ac:dyDescent="0.25">
      <c r="A94" s="54" t="s">
        <v>83</v>
      </c>
      <c r="B94" s="195">
        <f t="shared" si="14"/>
        <v>716</v>
      </c>
      <c r="C94" s="31" t="s">
        <v>110</v>
      </c>
      <c r="D94" s="31" t="s">
        <v>114</v>
      </c>
      <c r="E94" s="31" t="s">
        <v>338</v>
      </c>
      <c r="F94" s="31"/>
      <c r="G94" s="37">
        <f t="shared" si="16"/>
        <v>0</v>
      </c>
      <c r="H94" s="37"/>
      <c r="I94" s="37">
        <f t="shared" si="16"/>
        <v>0</v>
      </c>
      <c r="J94" s="37"/>
      <c r="K94" s="44" t="e">
        <f t="shared" si="13"/>
        <v>#DIV/0!</v>
      </c>
    </row>
    <row r="95" spans="1:11" s="33" customFormat="1" ht="31.5" hidden="1" customHeight="1" x14ac:dyDescent="0.25">
      <c r="A95" s="89" t="s">
        <v>339</v>
      </c>
      <c r="B95" s="195">
        <f t="shared" si="14"/>
        <v>716</v>
      </c>
      <c r="C95" s="31" t="s">
        <v>110</v>
      </c>
      <c r="D95" s="31" t="s">
        <v>114</v>
      </c>
      <c r="E95" s="31" t="s">
        <v>340</v>
      </c>
      <c r="F95" s="31" t="s">
        <v>73</v>
      </c>
      <c r="G95" s="2">
        <v>0</v>
      </c>
      <c r="H95" s="2"/>
      <c r="I95" s="2">
        <v>0</v>
      </c>
      <c r="J95" s="2"/>
      <c r="K95" s="44" t="e">
        <f t="shared" si="13"/>
        <v>#DIV/0!</v>
      </c>
    </row>
    <row r="96" spans="1:11" s="27" customFormat="1" ht="174.75" hidden="1" customHeight="1" x14ac:dyDescent="0.25">
      <c r="A96" s="85" t="s">
        <v>81</v>
      </c>
      <c r="B96" s="195">
        <f t="shared" si="14"/>
        <v>716</v>
      </c>
      <c r="C96" s="31" t="s">
        <v>110</v>
      </c>
      <c r="D96" s="31" t="s">
        <v>114</v>
      </c>
      <c r="E96" s="31" t="s">
        <v>340</v>
      </c>
      <c r="F96" s="31" t="s">
        <v>73</v>
      </c>
      <c r="G96" s="30">
        <v>0</v>
      </c>
      <c r="H96" s="30"/>
      <c r="I96" s="30">
        <v>0</v>
      </c>
      <c r="J96" s="30"/>
      <c r="K96" s="44" t="e">
        <f t="shared" si="13"/>
        <v>#DIV/0!</v>
      </c>
    </row>
    <row r="97" spans="1:11" s="24" customFormat="1" ht="13.5" hidden="1" customHeight="1" x14ac:dyDescent="0.25">
      <c r="A97" s="204" t="s">
        <v>80</v>
      </c>
      <c r="B97" s="195">
        <f t="shared" si="14"/>
        <v>716</v>
      </c>
      <c r="C97" s="202" t="s">
        <v>110</v>
      </c>
      <c r="D97" s="202" t="s">
        <v>114</v>
      </c>
      <c r="E97" s="202" t="s">
        <v>113</v>
      </c>
      <c r="F97" s="202" t="s">
        <v>69</v>
      </c>
      <c r="G97" s="22"/>
      <c r="H97" s="22"/>
      <c r="I97" s="22"/>
      <c r="J97" s="22"/>
      <c r="K97" s="44" t="e">
        <f t="shared" si="13"/>
        <v>#DIV/0!</v>
      </c>
    </row>
    <row r="98" spans="1:11" s="15" customFormat="1" ht="13.5" hidden="1" x14ac:dyDescent="0.25">
      <c r="A98" s="205" t="s">
        <v>111</v>
      </c>
      <c r="B98" s="195">
        <f t="shared" si="14"/>
        <v>716</v>
      </c>
      <c r="C98" s="35" t="s">
        <v>110</v>
      </c>
      <c r="D98" s="35" t="s">
        <v>109</v>
      </c>
      <c r="E98" s="35"/>
      <c r="F98" s="35"/>
      <c r="G98" s="22">
        <f t="shared" ref="G98:I100" si="17">G99</f>
        <v>0</v>
      </c>
      <c r="H98" s="22"/>
      <c r="I98" s="22">
        <f t="shared" si="17"/>
        <v>0</v>
      </c>
      <c r="J98" s="22"/>
      <c r="K98" s="44" t="e">
        <f t="shared" si="13"/>
        <v>#DIV/0!</v>
      </c>
    </row>
    <row r="99" spans="1:11" s="21" customFormat="1" ht="13.5" hidden="1" x14ac:dyDescent="0.25">
      <c r="A99" s="54" t="s">
        <v>203</v>
      </c>
      <c r="B99" s="195">
        <f t="shared" si="14"/>
        <v>716</v>
      </c>
      <c r="C99" s="31" t="s">
        <v>110</v>
      </c>
      <c r="D99" s="31" t="s">
        <v>109</v>
      </c>
      <c r="E99" s="31" t="s">
        <v>337</v>
      </c>
      <c r="F99" s="31"/>
      <c r="G99" s="17">
        <f t="shared" si="17"/>
        <v>0</v>
      </c>
      <c r="H99" s="17"/>
      <c r="I99" s="17">
        <f t="shared" si="17"/>
        <v>0</v>
      </c>
      <c r="J99" s="17"/>
      <c r="K99" s="44" t="e">
        <f t="shared" si="13"/>
        <v>#DIV/0!</v>
      </c>
    </row>
    <row r="100" spans="1:11" s="21" customFormat="1" ht="64.5" hidden="1" x14ac:dyDescent="0.25">
      <c r="A100" s="54" t="s">
        <v>83</v>
      </c>
      <c r="B100" s="195">
        <f t="shared" si="14"/>
        <v>716</v>
      </c>
      <c r="C100" s="31" t="s">
        <v>110</v>
      </c>
      <c r="D100" s="31" t="s">
        <v>109</v>
      </c>
      <c r="E100" s="31" t="s">
        <v>338</v>
      </c>
      <c r="F100" s="31"/>
      <c r="G100" s="17">
        <f t="shared" si="17"/>
        <v>0</v>
      </c>
      <c r="H100" s="17"/>
      <c r="I100" s="17">
        <f t="shared" si="17"/>
        <v>0</v>
      </c>
      <c r="J100" s="17"/>
      <c r="K100" s="44" t="e">
        <f t="shared" si="13"/>
        <v>#DIV/0!</v>
      </c>
    </row>
    <row r="101" spans="1:11" s="15" customFormat="1" ht="39" hidden="1" x14ac:dyDescent="0.25">
      <c r="A101" s="89" t="s">
        <v>341</v>
      </c>
      <c r="B101" s="195">
        <f t="shared" si="14"/>
        <v>716</v>
      </c>
      <c r="C101" s="31" t="s">
        <v>110</v>
      </c>
      <c r="D101" s="31" t="s">
        <v>109</v>
      </c>
      <c r="E101" s="31" t="s">
        <v>342</v>
      </c>
      <c r="F101" s="31" t="s">
        <v>73</v>
      </c>
      <c r="G101" s="17">
        <v>0</v>
      </c>
      <c r="H101" s="17"/>
      <c r="I101" s="17">
        <v>0</v>
      </c>
      <c r="J101" s="17"/>
      <c r="K101" s="44" t="e">
        <f t="shared" si="13"/>
        <v>#DIV/0!</v>
      </c>
    </row>
    <row r="102" spans="1:11" s="15" customFormat="1" ht="16.5" hidden="1" customHeight="1" x14ac:dyDescent="0.25">
      <c r="A102" s="85"/>
      <c r="B102" s="195">
        <f t="shared" si="14"/>
        <v>716</v>
      </c>
      <c r="C102" s="31"/>
      <c r="D102" s="31"/>
      <c r="E102" s="31"/>
      <c r="F102" s="31"/>
      <c r="G102" s="17"/>
      <c r="H102" s="17"/>
      <c r="I102" s="17"/>
      <c r="J102" s="17"/>
      <c r="K102" s="44" t="e">
        <f t="shared" si="13"/>
        <v>#DIV/0!</v>
      </c>
    </row>
    <row r="103" spans="1:11" s="15" customFormat="1" ht="13.5" x14ac:dyDescent="0.25">
      <c r="A103" s="32" t="s">
        <v>108</v>
      </c>
      <c r="B103" s="195">
        <f t="shared" si="14"/>
        <v>716</v>
      </c>
      <c r="C103" s="49" t="s">
        <v>87</v>
      </c>
      <c r="D103" s="49"/>
      <c r="E103" s="38"/>
      <c r="F103" s="38"/>
      <c r="G103" s="51">
        <f>G116</f>
        <v>408900</v>
      </c>
      <c r="H103" s="51">
        <f>H116</f>
        <v>954.7</v>
      </c>
      <c r="I103" s="51">
        <f>I116</f>
        <v>408900</v>
      </c>
      <c r="J103" s="51">
        <f>J116</f>
        <v>876.8</v>
      </c>
      <c r="K103" s="44">
        <f t="shared" si="13"/>
        <v>0.91840368702210107</v>
      </c>
    </row>
    <row r="104" spans="1:11" s="15" customFormat="1" ht="13.5" hidden="1" x14ac:dyDescent="0.25">
      <c r="A104" s="55" t="s">
        <v>107</v>
      </c>
      <c r="B104" s="195">
        <f t="shared" si="14"/>
        <v>716</v>
      </c>
      <c r="C104" s="46" t="s">
        <v>87</v>
      </c>
      <c r="D104" s="46" t="s">
        <v>106</v>
      </c>
      <c r="E104" s="35"/>
      <c r="F104" s="35"/>
      <c r="G104" s="51">
        <f t="shared" ref="G104:J106" si="18">G105</f>
        <v>0</v>
      </c>
      <c r="H104" s="51">
        <f t="shared" si="18"/>
        <v>1</v>
      </c>
      <c r="I104" s="51">
        <f t="shared" si="18"/>
        <v>0</v>
      </c>
      <c r="J104" s="51">
        <f t="shared" si="18"/>
        <v>1</v>
      </c>
      <c r="K104" s="44">
        <f t="shared" si="13"/>
        <v>1</v>
      </c>
    </row>
    <row r="105" spans="1:11" s="21" customFormat="1" ht="13.5" hidden="1" x14ac:dyDescent="0.25">
      <c r="A105" s="54" t="s">
        <v>203</v>
      </c>
      <c r="B105" s="195">
        <f t="shared" si="14"/>
        <v>716</v>
      </c>
      <c r="C105" s="31" t="s">
        <v>87</v>
      </c>
      <c r="D105" s="31" t="s">
        <v>106</v>
      </c>
      <c r="E105" s="35" t="s">
        <v>337</v>
      </c>
      <c r="F105" s="35"/>
      <c r="G105" s="51">
        <f t="shared" si="18"/>
        <v>0</v>
      </c>
      <c r="H105" s="51">
        <f t="shared" si="18"/>
        <v>1</v>
      </c>
      <c r="I105" s="51">
        <f t="shared" si="18"/>
        <v>0</v>
      </c>
      <c r="J105" s="51">
        <f t="shared" si="18"/>
        <v>1</v>
      </c>
      <c r="K105" s="44">
        <f t="shared" si="13"/>
        <v>1</v>
      </c>
    </row>
    <row r="106" spans="1:11" s="21" customFormat="1" ht="43.5" hidden="1" customHeight="1" x14ac:dyDescent="0.25">
      <c r="A106" s="54" t="s">
        <v>83</v>
      </c>
      <c r="B106" s="195">
        <f t="shared" si="14"/>
        <v>716</v>
      </c>
      <c r="C106" s="31" t="s">
        <v>87</v>
      </c>
      <c r="D106" s="31" t="s">
        <v>106</v>
      </c>
      <c r="E106" s="35" t="s">
        <v>338</v>
      </c>
      <c r="F106" s="35"/>
      <c r="G106" s="51">
        <f t="shared" si="18"/>
        <v>0</v>
      </c>
      <c r="H106" s="51">
        <f t="shared" si="18"/>
        <v>1</v>
      </c>
      <c r="I106" s="51">
        <f t="shared" si="18"/>
        <v>0</v>
      </c>
      <c r="J106" s="51">
        <f t="shared" si="18"/>
        <v>1</v>
      </c>
      <c r="K106" s="44">
        <f t="shared" si="13"/>
        <v>1</v>
      </c>
    </row>
    <row r="107" spans="1:11" s="21" customFormat="1" ht="26.25" hidden="1" x14ac:dyDescent="0.25">
      <c r="A107" s="89" t="s">
        <v>343</v>
      </c>
      <c r="B107" s="195">
        <f t="shared" si="14"/>
        <v>716</v>
      </c>
      <c r="C107" s="31" t="s">
        <v>87</v>
      </c>
      <c r="D107" s="31" t="s">
        <v>106</v>
      </c>
      <c r="E107" s="35" t="s">
        <v>344</v>
      </c>
      <c r="F107" s="35" t="s">
        <v>73</v>
      </c>
      <c r="G107" s="51">
        <v>0</v>
      </c>
      <c r="H107" s="51">
        <v>1</v>
      </c>
      <c r="I107" s="51">
        <v>0</v>
      </c>
      <c r="J107" s="51">
        <v>1</v>
      </c>
      <c r="K107" s="44">
        <f t="shared" si="13"/>
        <v>1</v>
      </c>
    </row>
    <row r="108" spans="1:11" s="15" customFormat="1" ht="13.5" hidden="1" x14ac:dyDescent="0.25">
      <c r="A108" s="85" t="s">
        <v>81</v>
      </c>
      <c r="B108" s="195">
        <f t="shared" si="14"/>
        <v>716</v>
      </c>
      <c r="C108" s="31" t="s">
        <v>87</v>
      </c>
      <c r="D108" s="31" t="s">
        <v>106</v>
      </c>
      <c r="E108" s="35" t="s">
        <v>105</v>
      </c>
      <c r="F108" s="35" t="s">
        <v>73</v>
      </c>
      <c r="G108" s="51"/>
      <c r="H108" s="51"/>
      <c r="I108" s="51"/>
      <c r="J108" s="51"/>
      <c r="K108" s="44" t="e">
        <f t="shared" si="13"/>
        <v>#DIV/0!</v>
      </c>
    </row>
    <row r="109" spans="1:11" s="15" customFormat="1" ht="37.5" hidden="1" customHeight="1" x14ac:dyDescent="0.25">
      <c r="A109" s="85" t="s">
        <v>80</v>
      </c>
      <c r="B109" s="195">
        <f t="shared" si="14"/>
        <v>716</v>
      </c>
      <c r="C109" s="31" t="s">
        <v>87</v>
      </c>
      <c r="D109" s="31" t="s">
        <v>106</v>
      </c>
      <c r="E109" s="35" t="s">
        <v>105</v>
      </c>
      <c r="F109" s="35" t="s">
        <v>69</v>
      </c>
      <c r="G109" s="51"/>
      <c r="H109" s="51"/>
      <c r="I109" s="51"/>
      <c r="J109" s="51"/>
      <c r="K109" s="44" t="e">
        <f t="shared" si="13"/>
        <v>#DIV/0!</v>
      </c>
    </row>
    <row r="110" spans="1:11" s="15" customFormat="1" ht="15.75" hidden="1" customHeight="1" x14ac:dyDescent="0.25">
      <c r="A110" s="55" t="s">
        <v>104</v>
      </c>
      <c r="B110" s="195">
        <f t="shared" si="14"/>
        <v>716</v>
      </c>
      <c r="C110" s="46" t="s">
        <v>87</v>
      </c>
      <c r="D110" s="46" t="s">
        <v>78</v>
      </c>
      <c r="E110" s="35"/>
      <c r="F110" s="35"/>
      <c r="G110" s="51">
        <f t="shared" ref="G110:J112" si="19">G111</f>
        <v>0</v>
      </c>
      <c r="H110" s="51">
        <f t="shared" si="19"/>
        <v>1</v>
      </c>
      <c r="I110" s="51">
        <f t="shared" si="19"/>
        <v>0</v>
      </c>
      <c r="J110" s="51">
        <f t="shared" si="19"/>
        <v>1</v>
      </c>
      <c r="K110" s="44">
        <f t="shared" si="13"/>
        <v>1</v>
      </c>
    </row>
    <row r="111" spans="1:11" s="15" customFormat="1" ht="26.25" hidden="1" x14ac:dyDescent="0.25">
      <c r="A111" s="54" t="s">
        <v>317</v>
      </c>
      <c r="B111" s="195">
        <f t="shared" si="14"/>
        <v>716</v>
      </c>
      <c r="C111" s="31" t="s">
        <v>87</v>
      </c>
      <c r="D111" s="31" t="s">
        <v>78</v>
      </c>
      <c r="E111" s="35" t="s">
        <v>332</v>
      </c>
      <c r="F111" s="35"/>
      <c r="G111" s="51">
        <f t="shared" si="19"/>
        <v>0</v>
      </c>
      <c r="H111" s="51">
        <f t="shared" si="19"/>
        <v>1</v>
      </c>
      <c r="I111" s="51">
        <f t="shared" si="19"/>
        <v>0</v>
      </c>
      <c r="J111" s="51">
        <f t="shared" si="19"/>
        <v>1</v>
      </c>
      <c r="K111" s="44">
        <f t="shared" si="13"/>
        <v>1</v>
      </c>
    </row>
    <row r="112" spans="1:11" s="15" customFormat="1" ht="39" hidden="1" x14ac:dyDescent="0.25">
      <c r="A112" s="54" t="s">
        <v>103</v>
      </c>
      <c r="B112" s="195">
        <f t="shared" si="14"/>
        <v>716</v>
      </c>
      <c r="C112" s="31" t="s">
        <v>87</v>
      </c>
      <c r="D112" s="31" t="s">
        <v>78</v>
      </c>
      <c r="E112" s="35" t="s">
        <v>319</v>
      </c>
      <c r="F112" s="35"/>
      <c r="G112" s="51">
        <f t="shared" si="19"/>
        <v>0</v>
      </c>
      <c r="H112" s="51">
        <f t="shared" si="19"/>
        <v>1</v>
      </c>
      <c r="I112" s="51">
        <f t="shared" si="19"/>
        <v>0</v>
      </c>
      <c r="J112" s="51">
        <f t="shared" si="19"/>
        <v>1</v>
      </c>
      <c r="K112" s="44">
        <f t="shared" si="13"/>
        <v>1</v>
      </c>
    </row>
    <row r="113" spans="1:11" s="15" customFormat="1" ht="90" hidden="1" x14ac:dyDescent="0.25">
      <c r="A113" s="89" t="s">
        <v>345</v>
      </c>
      <c r="B113" s="195">
        <f t="shared" si="14"/>
        <v>716</v>
      </c>
      <c r="C113" s="31" t="s">
        <v>87</v>
      </c>
      <c r="D113" s="31" t="s">
        <v>78</v>
      </c>
      <c r="E113" s="35" t="s">
        <v>346</v>
      </c>
      <c r="F113" s="35" t="s">
        <v>101</v>
      </c>
      <c r="G113" s="51">
        <v>0</v>
      </c>
      <c r="H113" s="51">
        <v>1</v>
      </c>
      <c r="I113" s="51">
        <v>0</v>
      </c>
      <c r="J113" s="51">
        <v>1</v>
      </c>
      <c r="K113" s="44">
        <f t="shared" si="13"/>
        <v>1</v>
      </c>
    </row>
    <row r="114" spans="1:11" s="15" customFormat="1" ht="23.25" hidden="1" customHeight="1" x14ac:dyDescent="0.25">
      <c r="A114" s="203" t="s">
        <v>102</v>
      </c>
      <c r="B114" s="195">
        <f t="shared" si="14"/>
        <v>716</v>
      </c>
      <c r="C114" s="202" t="s">
        <v>87</v>
      </c>
      <c r="D114" s="202" t="s">
        <v>78</v>
      </c>
      <c r="E114" s="200" t="s">
        <v>99</v>
      </c>
      <c r="F114" s="200" t="s">
        <v>101</v>
      </c>
      <c r="G114" s="51"/>
      <c r="H114" s="51"/>
      <c r="I114" s="51"/>
      <c r="J114" s="51"/>
      <c r="K114" s="44" t="e">
        <f t="shared" si="13"/>
        <v>#DIV/0!</v>
      </c>
    </row>
    <row r="115" spans="1:11" s="15" customFormat="1" ht="11.25" hidden="1" customHeight="1" x14ac:dyDescent="0.25">
      <c r="A115" s="203" t="s">
        <v>100</v>
      </c>
      <c r="B115" s="195">
        <f t="shared" si="14"/>
        <v>716</v>
      </c>
      <c r="C115" s="202" t="s">
        <v>87</v>
      </c>
      <c r="D115" s="202" t="s">
        <v>78</v>
      </c>
      <c r="E115" s="200" t="s">
        <v>99</v>
      </c>
      <c r="F115" s="200" t="s">
        <v>98</v>
      </c>
      <c r="G115" s="51"/>
      <c r="H115" s="51"/>
      <c r="I115" s="51"/>
      <c r="J115" s="51"/>
      <c r="K115" s="44" t="e">
        <f t="shared" si="13"/>
        <v>#DIV/0!</v>
      </c>
    </row>
    <row r="116" spans="1:11" s="15" customFormat="1" x14ac:dyDescent="0.2">
      <c r="A116" s="61" t="s">
        <v>97</v>
      </c>
      <c r="B116" s="194">
        <f t="shared" si="14"/>
        <v>716</v>
      </c>
      <c r="C116" s="206" t="s">
        <v>87</v>
      </c>
      <c r="D116" s="206" t="s">
        <v>71</v>
      </c>
      <c r="E116" s="206"/>
      <c r="F116" s="206"/>
      <c r="G116" s="51">
        <f t="shared" ref="G116:J117" si="20">G117</f>
        <v>408900</v>
      </c>
      <c r="H116" s="51">
        <f t="shared" si="20"/>
        <v>954.7</v>
      </c>
      <c r="I116" s="51">
        <f t="shared" si="20"/>
        <v>408900</v>
      </c>
      <c r="J116" s="51">
        <f t="shared" si="20"/>
        <v>876.8</v>
      </c>
      <c r="K116" s="44">
        <f t="shared" si="13"/>
        <v>0.91840368702210107</v>
      </c>
    </row>
    <row r="117" spans="1:11" s="15" customFormat="1" x14ac:dyDescent="0.2">
      <c r="A117" s="54" t="s">
        <v>203</v>
      </c>
      <c r="B117" s="108">
        <f t="shared" si="14"/>
        <v>716</v>
      </c>
      <c r="C117" s="53" t="s">
        <v>72</v>
      </c>
      <c r="D117" s="53" t="s">
        <v>71</v>
      </c>
      <c r="E117" s="53" t="s">
        <v>347</v>
      </c>
      <c r="F117" s="178"/>
      <c r="G117" s="17">
        <f t="shared" si="20"/>
        <v>408900</v>
      </c>
      <c r="H117" s="17">
        <f t="shared" si="20"/>
        <v>954.7</v>
      </c>
      <c r="I117" s="17">
        <f t="shared" si="20"/>
        <v>408900</v>
      </c>
      <c r="J117" s="17">
        <f t="shared" si="20"/>
        <v>876.8</v>
      </c>
      <c r="K117" s="44">
        <f t="shared" si="13"/>
        <v>0.91840368702210107</v>
      </c>
    </row>
    <row r="118" spans="1:11" s="15" customFormat="1" ht="63.75" x14ac:dyDescent="0.2">
      <c r="A118" s="54" t="s">
        <v>83</v>
      </c>
      <c r="B118" s="108">
        <f t="shared" si="14"/>
        <v>716</v>
      </c>
      <c r="C118" s="53" t="s">
        <v>72</v>
      </c>
      <c r="D118" s="53" t="s">
        <v>71</v>
      </c>
      <c r="E118" s="53" t="s">
        <v>202</v>
      </c>
      <c r="F118" s="178"/>
      <c r="G118" s="17">
        <f>G120+G123+G129+G126</f>
        <v>408900</v>
      </c>
      <c r="H118" s="17">
        <f>H120+H123+H129+H126</f>
        <v>954.7</v>
      </c>
      <c r="I118" s="17">
        <f>I120+I123+I129+I126</f>
        <v>408900</v>
      </c>
      <c r="J118" s="17">
        <f>J120+J123+J129+J126</f>
        <v>876.8</v>
      </c>
      <c r="K118" s="44">
        <f t="shared" si="13"/>
        <v>0.91840368702210107</v>
      </c>
    </row>
    <row r="119" spans="1:11" s="15" customFormat="1" ht="19.5" hidden="1" customHeight="1" x14ac:dyDescent="0.2">
      <c r="A119" s="59" t="s">
        <v>96</v>
      </c>
      <c r="B119" s="108">
        <f t="shared" si="14"/>
        <v>716</v>
      </c>
      <c r="C119" s="53" t="s">
        <v>72</v>
      </c>
      <c r="D119" s="53" t="s">
        <v>71</v>
      </c>
      <c r="E119" s="53" t="s">
        <v>93</v>
      </c>
      <c r="F119" s="53"/>
      <c r="G119" s="17"/>
      <c r="H119" s="17"/>
      <c r="I119" s="17"/>
      <c r="J119" s="17"/>
      <c r="K119" s="44" t="e">
        <f t="shared" si="13"/>
        <v>#DIV/0!</v>
      </c>
    </row>
    <row r="120" spans="1:11" s="15" customFormat="1" x14ac:dyDescent="0.2">
      <c r="A120" s="59" t="s">
        <v>94</v>
      </c>
      <c r="B120" s="108">
        <f t="shared" si="14"/>
        <v>716</v>
      </c>
      <c r="C120" s="53" t="s">
        <v>72</v>
      </c>
      <c r="D120" s="53" t="s">
        <v>71</v>
      </c>
      <c r="E120" s="53" t="s">
        <v>93</v>
      </c>
      <c r="F120" s="53" t="s">
        <v>73</v>
      </c>
      <c r="G120" s="17">
        <v>208400</v>
      </c>
      <c r="H120" s="17">
        <v>364.5</v>
      </c>
      <c r="I120" s="17">
        <v>208400</v>
      </c>
      <c r="J120" s="17">
        <v>322.8</v>
      </c>
      <c r="K120" s="44">
        <f t="shared" si="13"/>
        <v>0.88559670781893007</v>
      </c>
    </row>
    <row r="121" spans="1:11" s="15" customFormat="1" ht="16.5" hidden="1" customHeight="1" x14ac:dyDescent="0.2">
      <c r="A121" s="207" t="s">
        <v>80</v>
      </c>
      <c r="B121" s="108">
        <f t="shared" si="14"/>
        <v>716</v>
      </c>
      <c r="C121" s="111" t="s">
        <v>87</v>
      </c>
      <c r="D121" s="111" t="s">
        <v>71</v>
      </c>
      <c r="E121" s="111" t="s">
        <v>95</v>
      </c>
      <c r="F121" s="111" t="s">
        <v>69</v>
      </c>
      <c r="G121" s="17"/>
      <c r="H121" s="17">
        <f t="shared" ref="H121:H128" si="21">G121/1000</f>
        <v>0</v>
      </c>
      <c r="I121" s="17"/>
      <c r="J121" s="17">
        <f t="shared" ref="J121:J128" si="22">I121/1000</f>
        <v>0</v>
      </c>
      <c r="K121" s="44" t="e">
        <f t="shared" si="13"/>
        <v>#DIV/0!</v>
      </c>
    </row>
    <row r="122" spans="1:11" s="15" customFormat="1" ht="105" hidden="1" customHeight="1" x14ac:dyDescent="0.2">
      <c r="A122" s="197" t="s">
        <v>92</v>
      </c>
      <c r="B122" s="108">
        <f t="shared" si="14"/>
        <v>716</v>
      </c>
      <c r="C122" s="111" t="s">
        <v>72</v>
      </c>
      <c r="D122" s="111" t="s">
        <v>71</v>
      </c>
      <c r="E122" s="111" t="s">
        <v>91</v>
      </c>
      <c r="F122" s="111"/>
      <c r="G122" s="17"/>
      <c r="H122" s="17">
        <f t="shared" si="21"/>
        <v>0</v>
      </c>
      <c r="I122" s="17"/>
      <c r="J122" s="17">
        <f t="shared" si="22"/>
        <v>0</v>
      </c>
      <c r="K122" s="44" t="e">
        <f t="shared" si="13"/>
        <v>#DIV/0!</v>
      </c>
    </row>
    <row r="123" spans="1:11" s="15" customFormat="1" hidden="1" x14ac:dyDescent="0.2">
      <c r="A123" s="59" t="s">
        <v>76</v>
      </c>
      <c r="B123" s="108">
        <f t="shared" si="14"/>
        <v>716</v>
      </c>
      <c r="C123" s="53" t="s">
        <v>72</v>
      </c>
      <c r="D123" s="53" t="s">
        <v>71</v>
      </c>
      <c r="E123" s="53" t="s">
        <v>75</v>
      </c>
      <c r="F123" s="53" t="s">
        <v>73</v>
      </c>
      <c r="G123" s="17">
        <v>0</v>
      </c>
      <c r="H123" s="17">
        <f t="shared" si="21"/>
        <v>0</v>
      </c>
      <c r="I123" s="17">
        <v>0</v>
      </c>
      <c r="J123" s="17">
        <f t="shared" si="22"/>
        <v>0</v>
      </c>
      <c r="K123" s="44" t="e">
        <f t="shared" si="13"/>
        <v>#DIV/0!</v>
      </c>
    </row>
    <row r="124" spans="1:11" s="24" customFormat="1" ht="13.5" hidden="1" customHeight="1" x14ac:dyDescent="0.25">
      <c r="A124" s="207" t="s">
        <v>80</v>
      </c>
      <c r="B124" s="108">
        <f t="shared" si="14"/>
        <v>716</v>
      </c>
      <c r="C124" s="111" t="s">
        <v>87</v>
      </c>
      <c r="D124" s="111" t="s">
        <v>71</v>
      </c>
      <c r="E124" s="111" t="s">
        <v>91</v>
      </c>
      <c r="F124" s="111" t="s">
        <v>69</v>
      </c>
      <c r="G124" s="25"/>
      <c r="H124" s="17">
        <f t="shared" si="21"/>
        <v>0</v>
      </c>
      <c r="I124" s="25"/>
      <c r="J124" s="17">
        <f t="shared" si="22"/>
        <v>0</v>
      </c>
      <c r="K124" s="44" t="e">
        <f t="shared" si="13"/>
        <v>#DIV/0!</v>
      </c>
    </row>
    <row r="125" spans="1:11" s="15" customFormat="1" ht="12.75" hidden="1" customHeight="1" x14ac:dyDescent="0.2">
      <c r="A125" s="197" t="s">
        <v>90</v>
      </c>
      <c r="B125" s="108">
        <f t="shared" si="14"/>
        <v>716</v>
      </c>
      <c r="C125" s="111" t="s">
        <v>72</v>
      </c>
      <c r="D125" s="111" t="s">
        <v>71</v>
      </c>
      <c r="E125" s="111" t="s">
        <v>89</v>
      </c>
      <c r="F125" s="111"/>
      <c r="G125" s="22"/>
      <c r="H125" s="17">
        <f t="shared" si="21"/>
        <v>0</v>
      </c>
      <c r="I125" s="22"/>
      <c r="J125" s="17">
        <f t="shared" si="22"/>
        <v>0</v>
      </c>
      <c r="K125" s="44" t="e">
        <f t="shared" si="13"/>
        <v>#DIV/0!</v>
      </c>
    </row>
    <row r="126" spans="1:11" s="21" customFormat="1" ht="25.5" hidden="1" x14ac:dyDescent="0.2">
      <c r="A126" s="59" t="s">
        <v>348</v>
      </c>
      <c r="B126" s="108">
        <f t="shared" si="14"/>
        <v>716</v>
      </c>
      <c r="C126" s="53" t="s">
        <v>72</v>
      </c>
      <c r="D126" s="53" t="s">
        <v>71</v>
      </c>
      <c r="E126" s="53" t="s">
        <v>349</v>
      </c>
      <c r="F126" s="53" t="s">
        <v>73</v>
      </c>
      <c r="G126" s="17">
        <v>0</v>
      </c>
      <c r="H126" s="17">
        <f t="shared" si="21"/>
        <v>0</v>
      </c>
      <c r="I126" s="17">
        <v>0</v>
      </c>
      <c r="J126" s="17">
        <f t="shared" si="22"/>
        <v>0</v>
      </c>
      <c r="K126" s="44" t="e">
        <f t="shared" si="13"/>
        <v>#DIV/0!</v>
      </c>
    </row>
    <row r="127" spans="1:11" s="21" customFormat="1" hidden="1" x14ac:dyDescent="0.2">
      <c r="A127" s="207" t="s">
        <v>80</v>
      </c>
      <c r="B127" s="108">
        <f t="shared" si="14"/>
        <v>716</v>
      </c>
      <c r="C127" s="111" t="s">
        <v>87</v>
      </c>
      <c r="D127" s="111" t="s">
        <v>71</v>
      </c>
      <c r="E127" s="111" t="s">
        <v>89</v>
      </c>
      <c r="F127" s="111" t="s">
        <v>69</v>
      </c>
      <c r="G127" s="17"/>
      <c r="H127" s="17">
        <f t="shared" si="21"/>
        <v>0</v>
      </c>
      <c r="I127" s="17"/>
      <c r="J127" s="17">
        <f t="shared" si="22"/>
        <v>0</v>
      </c>
      <c r="K127" s="44" t="e">
        <f t="shared" si="13"/>
        <v>#DIV/0!</v>
      </c>
    </row>
    <row r="128" spans="1:11" s="18" customFormat="1" ht="33.75" hidden="1" customHeight="1" x14ac:dyDescent="0.2">
      <c r="A128" s="197" t="s">
        <v>88</v>
      </c>
      <c r="B128" s="108">
        <f t="shared" si="14"/>
        <v>716</v>
      </c>
      <c r="C128" s="111" t="s">
        <v>72</v>
      </c>
      <c r="D128" s="111" t="s">
        <v>71</v>
      </c>
      <c r="E128" s="111" t="s">
        <v>86</v>
      </c>
      <c r="F128" s="111"/>
      <c r="G128" s="20"/>
      <c r="H128" s="17">
        <f t="shared" si="21"/>
        <v>0</v>
      </c>
      <c r="I128" s="20"/>
      <c r="J128" s="17">
        <f t="shared" si="22"/>
        <v>0</v>
      </c>
      <c r="K128" s="44" t="e">
        <f t="shared" si="13"/>
        <v>#DIV/0!</v>
      </c>
    </row>
    <row r="129" spans="1:15" s="15" customFormat="1" ht="43.5" customHeight="1" x14ac:dyDescent="0.2">
      <c r="A129" s="59" t="s">
        <v>74</v>
      </c>
      <c r="B129" s="108">
        <f t="shared" si="14"/>
        <v>716</v>
      </c>
      <c r="C129" s="53" t="s">
        <v>72</v>
      </c>
      <c r="D129" s="53" t="s">
        <v>71</v>
      </c>
      <c r="E129" s="53" t="s">
        <v>70</v>
      </c>
      <c r="F129" s="53" t="s">
        <v>73</v>
      </c>
      <c r="G129" s="17">
        <v>200500</v>
      </c>
      <c r="H129" s="17">
        <v>590.20000000000005</v>
      </c>
      <c r="I129" s="17">
        <v>200500</v>
      </c>
      <c r="J129" s="17">
        <v>554</v>
      </c>
      <c r="K129" s="44">
        <f t="shared" si="13"/>
        <v>0.93866485936970512</v>
      </c>
      <c r="O129" s="19"/>
    </row>
    <row r="130" spans="1:15" s="15" customFormat="1" ht="18" hidden="1" customHeight="1" x14ac:dyDescent="0.2">
      <c r="A130" s="204" t="s">
        <v>80</v>
      </c>
      <c r="B130" s="204"/>
      <c r="C130" s="202" t="s">
        <v>87</v>
      </c>
      <c r="D130" s="202" t="s">
        <v>71</v>
      </c>
      <c r="E130" s="202" t="s">
        <v>86</v>
      </c>
      <c r="F130" s="202" t="s">
        <v>69</v>
      </c>
      <c r="G130" s="17"/>
      <c r="H130" s="17"/>
      <c r="I130" s="17"/>
      <c r="J130" s="17"/>
      <c r="K130" s="44" t="e">
        <f t="shared" ref="K130:K140" si="23">I130/G130</f>
        <v>#DIV/0!</v>
      </c>
    </row>
    <row r="131" spans="1:15" s="15" customFormat="1" ht="22.5" hidden="1" customHeight="1" x14ac:dyDescent="0.2">
      <c r="A131" s="55" t="s">
        <v>350</v>
      </c>
      <c r="B131" s="106"/>
      <c r="C131" s="35" t="s">
        <v>87</v>
      </c>
      <c r="D131" s="35" t="s">
        <v>87</v>
      </c>
      <c r="E131" s="35"/>
      <c r="F131" s="35"/>
      <c r="G131" s="17">
        <f t="shared" ref="G131:I133" si="24">G132</f>
        <v>0</v>
      </c>
      <c r="H131" s="17"/>
      <c r="I131" s="17">
        <f t="shared" si="24"/>
        <v>1</v>
      </c>
      <c r="J131" s="17"/>
      <c r="K131" s="44" t="e">
        <f t="shared" si="23"/>
        <v>#DIV/0!</v>
      </c>
    </row>
    <row r="132" spans="1:15" s="18" customFormat="1" ht="41.25" hidden="1" customHeight="1" x14ac:dyDescent="0.2">
      <c r="A132" s="54" t="s">
        <v>203</v>
      </c>
      <c r="B132" s="85"/>
      <c r="C132" s="31" t="s">
        <v>87</v>
      </c>
      <c r="D132" s="31" t="s">
        <v>87</v>
      </c>
      <c r="E132" s="31" t="s">
        <v>337</v>
      </c>
      <c r="F132" s="31"/>
      <c r="G132" s="17">
        <f t="shared" si="24"/>
        <v>0</v>
      </c>
      <c r="H132" s="17"/>
      <c r="I132" s="17">
        <f t="shared" si="24"/>
        <v>1</v>
      </c>
      <c r="J132" s="17"/>
      <c r="K132" s="44" t="e">
        <f t="shared" si="23"/>
        <v>#DIV/0!</v>
      </c>
    </row>
    <row r="133" spans="1:15" s="15" customFormat="1" ht="27" hidden="1" customHeight="1" x14ac:dyDescent="0.2">
      <c r="A133" s="54" t="s">
        <v>83</v>
      </c>
      <c r="B133" s="85"/>
      <c r="C133" s="31" t="s">
        <v>87</v>
      </c>
      <c r="D133" s="31" t="s">
        <v>87</v>
      </c>
      <c r="E133" s="31" t="s">
        <v>338</v>
      </c>
      <c r="F133" s="31"/>
      <c r="G133" s="17">
        <f t="shared" si="24"/>
        <v>0</v>
      </c>
      <c r="H133" s="17"/>
      <c r="I133" s="17">
        <f t="shared" si="24"/>
        <v>1</v>
      </c>
      <c r="J133" s="17"/>
      <c r="K133" s="44" t="e">
        <f t="shared" si="23"/>
        <v>#DIV/0!</v>
      </c>
    </row>
    <row r="134" spans="1:15" s="15" customFormat="1" ht="38.25" hidden="1" x14ac:dyDescent="0.2">
      <c r="A134" s="89" t="s">
        <v>351</v>
      </c>
      <c r="B134" s="85"/>
      <c r="C134" s="31" t="s">
        <v>87</v>
      </c>
      <c r="D134" s="31" t="s">
        <v>87</v>
      </c>
      <c r="E134" s="31" t="s">
        <v>352</v>
      </c>
      <c r="F134" s="31" t="s">
        <v>73</v>
      </c>
      <c r="G134" s="17">
        <v>0</v>
      </c>
      <c r="H134" s="17"/>
      <c r="I134" s="17">
        <v>1</v>
      </c>
      <c r="J134" s="17"/>
      <c r="K134" s="44" t="e">
        <f t="shared" si="23"/>
        <v>#DIV/0!</v>
      </c>
    </row>
    <row r="135" spans="1:15" s="15" customFormat="1" ht="13.5" hidden="1" x14ac:dyDescent="0.2">
      <c r="A135" s="100" t="s">
        <v>85</v>
      </c>
      <c r="B135" s="100"/>
      <c r="C135" s="99" t="s">
        <v>79</v>
      </c>
      <c r="D135" s="99"/>
      <c r="E135" s="99"/>
      <c r="F135" s="99"/>
      <c r="G135" s="17">
        <f t="shared" ref="G135:I137" si="25">G136</f>
        <v>0</v>
      </c>
      <c r="H135" s="17"/>
      <c r="I135" s="17">
        <f t="shared" si="25"/>
        <v>0</v>
      </c>
      <c r="J135" s="17"/>
      <c r="K135" s="44" t="e">
        <f t="shared" si="23"/>
        <v>#DIV/0!</v>
      </c>
    </row>
    <row r="136" spans="1:15" s="15" customFormat="1" hidden="1" x14ac:dyDescent="0.2">
      <c r="A136" s="97" t="s">
        <v>353</v>
      </c>
      <c r="B136" s="97"/>
      <c r="C136" s="96" t="s">
        <v>79</v>
      </c>
      <c r="D136" s="96" t="s">
        <v>106</v>
      </c>
      <c r="E136" s="96"/>
      <c r="F136" s="96"/>
      <c r="G136" s="17">
        <f t="shared" si="25"/>
        <v>0</v>
      </c>
      <c r="H136" s="17"/>
      <c r="I136" s="17">
        <f t="shared" si="25"/>
        <v>0</v>
      </c>
      <c r="J136" s="17"/>
      <c r="K136" s="44" t="e">
        <f t="shared" si="23"/>
        <v>#DIV/0!</v>
      </c>
    </row>
    <row r="137" spans="1:15" hidden="1" x14ac:dyDescent="0.2">
      <c r="A137" s="54" t="s">
        <v>203</v>
      </c>
      <c r="B137" s="89"/>
      <c r="C137" s="31" t="s">
        <v>79</v>
      </c>
      <c r="D137" s="31" t="s">
        <v>106</v>
      </c>
      <c r="E137" s="31" t="s">
        <v>337</v>
      </c>
      <c r="F137" s="88"/>
      <c r="G137" s="13">
        <f t="shared" si="25"/>
        <v>0</v>
      </c>
      <c r="H137" s="13"/>
      <c r="I137" s="13">
        <f t="shared" si="25"/>
        <v>0</v>
      </c>
      <c r="J137" s="13"/>
      <c r="K137" s="44" t="e">
        <f t="shared" si="23"/>
        <v>#DIV/0!</v>
      </c>
    </row>
    <row r="138" spans="1:15" ht="38.25" hidden="1" x14ac:dyDescent="0.2">
      <c r="A138" s="54" t="s">
        <v>354</v>
      </c>
      <c r="B138" s="94"/>
      <c r="C138" s="31" t="s">
        <v>79</v>
      </c>
      <c r="D138" s="31" t="s">
        <v>106</v>
      </c>
      <c r="E138" s="88" t="s">
        <v>355</v>
      </c>
      <c r="F138" s="88"/>
      <c r="G138" s="209">
        <f>G139+G142</f>
        <v>0</v>
      </c>
      <c r="H138" s="209"/>
      <c r="I138" s="13">
        <f>I139+I142</f>
        <v>0</v>
      </c>
      <c r="J138" s="13"/>
      <c r="K138" s="44" t="e">
        <f t="shared" si="23"/>
        <v>#DIV/0!</v>
      </c>
    </row>
    <row r="139" spans="1:15" ht="38.25" hidden="1" x14ac:dyDescent="0.2">
      <c r="A139" s="93" t="s">
        <v>356</v>
      </c>
      <c r="B139" s="93"/>
      <c r="C139" s="90" t="s">
        <v>79</v>
      </c>
      <c r="D139" s="90" t="s">
        <v>106</v>
      </c>
      <c r="E139" s="90" t="s">
        <v>357</v>
      </c>
      <c r="F139" s="90" t="s">
        <v>73</v>
      </c>
      <c r="G139" s="209">
        <v>0</v>
      </c>
      <c r="H139" s="209"/>
      <c r="I139" s="13">
        <v>0</v>
      </c>
      <c r="J139" s="13"/>
      <c r="K139" s="44" t="e">
        <f t="shared" si="23"/>
        <v>#DIV/0!</v>
      </c>
    </row>
    <row r="140" spans="1:15" hidden="1" x14ac:dyDescent="0.2">
      <c r="A140" s="85" t="s">
        <v>81</v>
      </c>
      <c r="B140" s="85"/>
      <c r="C140" s="31" t="s">
        <v>79</v>
      </c>
      <c r="D140" s="31" t="s">
        <v>106</v>
      </c>
      <c r="E140" s="90" t="s">
        <v>84</v>
      </c>
      <c r="F140" s="31" t="s">
        <v>73</v>
      </c>
      <c r="G140" s="209"/>
      <c r="H140" s="209"/>
      <c r="I140" s="13"/>
      <c r="J140" s="13"/>
      <c r="K140" s="44" t="e">
        <f t="shared" si="23"/>
        <v>#DIV/0!</v>
      </c>
    </row>
    <row r="141" spans="1:15" hidden="1" x14ac:dyDescent="0.2">
      <c r="A141" s="85" t="s">
        <v>80</v>
      </c>
      <c r="B141" s="85"/>
      <c r="C141" s="31" t="s">
        <v>79</v>
      </c>
      <c r="D141" s="31" t="s">
        <v>106</v>
      </c>
      <c r="E141" s="90" t="s">
        <v>84</v>
      </c>
      <c r="F141" s="31" t="s">
        <v>69</v>
      </c>
      <c r="G141" s="209"/>
      <c r="H141" s="209"/>
      <c r="I141" s="13"/>
      <c r="J141" s="13"/>
      <c r="K141" s="44" t="e">
        <f t="shared" ref="K141:K145" si="26">I141/G141</f>
        <v>#DIV/0!</v>
      </c>
    </row>
    <row r="142" spans="1:15" ht="51" hidden="1" x14ac:dyDescent="0.2">
      <c r="A142" s="89" t="s">
        <v>358</v>
      </c>
      <c r="B142" s="89"/>
      <c r="C142" s="88" t="s">
        <v>79</v>
      </c>
      <c r="D142" s="88" t="s">
        <v>106</v>
      </c>
      <c r="E142" s="31" t="s">
        <v>359</v>
      </c>
      <c r="F142" s="31" t="s">
        <v>73</v>
      </c>
      <c r="G142" s="209">
        <v>0</v>
      </c>
      <c r="H142" s="209"/>
      <c r="I142" s="13">
        <v>0</v>
      </c>
      <c r="J142" s="13"/>
      <c r="K142" s="44" t="e">
        <f t="shared" si="26"/>
        <v>#DIV/0!</v>
      </c>
    </row>
    <row r="143" spans="1:15" ht="114.75" hidden="1" x14ac:dyDescent="0.2">
      <c r="A143" s="198" t="s">
        <v>82</v>
      </c>
      <c r="B143" s="198"/>
      <c r="C143" s="208" t="s">
        <v>79</v>
      </c>
      <c r="D143" s="208" t="s">
        <v>106</v>
      </c>
      <c r="E143" s="202" t="s">
        <v>77</v>
      </c>
      <c r="F143" s="208"/>
      <c r="G143" s="209"/>
      <c r="H143" s="209"/>
      <c r="I143" s="13"/>
      <c r="J143" s="13"/>
      <c r="K143" s="44" t="e">
        <f t="shared" si="26"/>
        <v>#DIV/0!</v>
      </c>
    </row>
    <row r="144" spans="1:15" hidden="1" x14ac:dyDescent="0.2">
      <c r="A144" s="204" t="s">
        <v>81</v>
      </c>
      <c r="B144" s="204"/>
      <c r="C144" s="202" t="s">
        <v>79</v>
      </c>
      <c r="D144" s="202" t="s">
        <v>106</v>
      </c>
      <c r="E144" s="202" t="s">
        <v>77</v>
      </c>
      <c r="F144" s="202" t="s">
        <v>73</v>
      </c>
      <c r="G144" s="209"/>
      <c r="H144" s="209"/>
      <c r="I144" s="13"/>
      <c r="J144" s="13"/>
      <c r="K144" s="44" t="e">
        <f t="shared" si="26"/>
        <v>#DIV/0!</v>
      </c>
    </row>
    <row r="145" spans="1:11" hidden="1" x14ac:dyDescent="0.2">
      <c r="A145" s="204" t="s">
        <v>80</v>
      </c>
      <c r="B145" s="204"/>
      <c r="C145" s="202" t="s">
        <v>79</v>
      </c>
      <c r="D145" s="202" t="s">
        <v>106</v>
      </c>
      <c r="E145" s="202" t="s">
        <v>77</v>
      </c>
      <c r="F145" s="202" t="s">
        <v>69</v>
      </c>
      <c r="G145" s="209"/>
      <c r="H145" s="209"/>
      <c r="I145" s="13"/>
      <c r="J145" s="13"/>
      <c r="K145" s="44" t="e">
        <f t="shared" si="26"/>
        <v>#DIV/0!</v>
      </c>
    </row>
    <row r="146" spans="1:11" x14ac:dyDescent="0.2">
      <c r="C146" s="12"/>
      <c r="D146" s="12"/>
      <c r="E146" s="12"/>
      <c r="F146" s="12"/>
      <c r="G146" s="9"/>
      <c r="H146" s="9"/>
    </row>
    <row r="147" spans="1:11" x14ac:dyDescent="0.2">
      <c r="C147" s="12"/>
      <c r="D147" s="12"/>
      <c r="E147" s="12"/>
      <c r="F147" s="11"/>
      <c r="G147" s="9"/>
      <c r="H147" s="9"/>
    </row>
    <row r="148" spans="1:11" x14ac:dyDescent="0.2">
      <c r="C148" s="12"/>
      <c r="D148" s="12"/>
      <c r="E148" s="12"/>
      <c r="F148" s="11"/>
      <c r="G148" s="9"/>
      <c r="H148" s="9"/>
    </row>
    <row r="149" spans="1:11" x14ac:dyDescent="0.2">
      <c r="C149" s="12"/>
      <c r="D149" s="12"/>
      <c r="E149" s="12"/>
      <c r="F149" s="11"/>
      <c r="G149" s="9"/>
      <c r="H149" s="9"/>
    </row>
    <row r="150" spans="1:11" x14ac:dyDescent="0.2">
      <c r="C150" s="12"/>
      <c r="D150" s="12"/>
      <c r="E150" s="12"/>
      <c r="F150" s="11"/>
      <c r="G150" s="9"/>
      <c r="H150" s="9"/>
    </row>
    <row r="151" spans="1:11" x14ac:dyDescent="0.2">
      <c r="C151" s="12"/>
      <c r="D151" s="12"/>
      <c r="E151" s="12"/>
      <c r="F151" s="11"/>
      <c r="G151" s="9"/>
      <c r="H151" s="9"/>
    </row>
    <row r="152" spans="1:11" x14ac:dyDescent="0.2">
      <c r="C152" s="12"/>
      <c r="D152" s="12"/>
      <c r="E152" s="12"/>
      <c r="F152" s="11"/>
      <c r="G152" s="9"/>
      <c r="H152" s="9"/>
    </row>
    <row r="153" spans="1:11" x14ac:dyDescent="0.2">
      <c r="C153" s="12"/>
      <c r="D153" s="12"/>
      <c r="E153" s="12"/>
      <c r="F153" s="11"/>
      <c r="G153" s="9"/>
      <c r="H153" s="9"/>
    </row>
    <row r="154" spans="1:11" x14ac:dyDescent="0.2">
      <c r="C154" s="12"/>
      <c r="D154" s="12"/>
      <c r="E154" s="12"/>
      <c r="F154" s="11"/>
      <c r="G154" s="9"/>
      <c r="H154" s="9"/>
    </row>
    <row r="155" spans="1:11" x14ac:dyDescent="0.2">
      <c r="C155" s="12"/>
      <c r="D155" s="12"/>
      <c r="E155" s="12"/>
      <c r="F155" s="11"/>
      <c r="G155" s="9"/>
      <c r="H155" s="9"/>
    </row>
    <row r="156" spans="1:11" x14ac:dyDescent="0.2">
      <c r="C156" s="12"/>
      <c r="D156" s="12"/>
      <c r="E156" s="12"/>
      <c r="F156" s="11"/>
      <c r="G156" s="9"/>
      <c r="H156" s="9"/>
    </row>
    <row r="157" spans="1:11" x14ac:dyDescent="0.2">
      <c r="C157" s="12"/>
      <c r="D157" s="12"/>
      <c r="E157" s="12"/>
      <c r="F157" s="11"/>
      <c r="G157" s="9"/>
      <c r="H157" s="9"/>
    </row>
    <row r="158" spans="1:11" x14ac:dyDescent="0.2">
      <c r="C158" s="12"/>
      <c r="D158" s="12"/>
      <c r="E158" s="12"/>
      <c r="F158" s="11"/>
      <c r="G158" s="9"/>
      <c r="H158" s="9"/>
    </row>
    <row r="159" spans="1:11" x14ac:dyDescent="0.2">
      <c r="C159" s="12"/>
      <c r="D159" s="12"/>
      <c r="E159" s="12"/>
      <c r="F159" s="11"/>
      <c r="G159" s="9"/>
      <c r="H159" s="9"/>
    </row>
    <row r="160" spans="1:11" x14ac:dyDescent="0.2">
      <c r="C160" s="12"/>
      <c r="D160" s="12"/>
      <c r="E160" s="12"/>
      <c r="F160" s="11"/>
      <c r="G160" s="9"/>
      <c r="H160" s="9"/>
    </row>
    <row r="161" spans="3:8" x14ac:dyDescent="0.2">
      <c r="C161" s="12"/>
      <c r="D161" s="12"/>
      <c r="E161" s="12"/>
      <c r="F161" s="11"/>
      <c r="G161" s="9"/>
      <c r="H161" s="9"/>
    </row>
    <row r="162" spans="3:8" x14ac:dyDescent="0.2">
      <c r="C162" s="12"/>
      <c r="D162" s="12"/>
      <c r="E162" s="12"/>
      <c r="F162" s="11"/>
      <c r="G162" s="9"/>
      <c r="H162" s="9"/>
    </row>
    <row r="163" spans="3:8" x14ac:dyDescent="0.2">
      <c r="C163" s="12"/>
      <c r="D163" s="12"/>
      <c r="E163" s="12"/>
      <c r="F163" s="11"/>
      <c r="G163" s="9"/>
      <c r="H163" s="9"/>
    </row>
    <row r="164" spans="3:8" x14ac:dyDescent="0.2">
      <c r="C164" s="12"/>
      <c r="D164" s="12"/>
      <c r="E164" s="12"/>
      <c r="F164" s="11"/>
      <c r="G164" s="9"/>
      <c r="H164" s="9"/>
    </row>
    <row r="165" spans="3:8" x14ac:dyDescent="0.2">
      <c r="C165" s="12"/>
      <c r="D165" s="12"/>
      <c r="E165" s="12"/>
      <c r="F165" s="11"/>
      <c r="G165" s="9"/>
      <c r="H165" s="9"/>
    </row>
    <row r="166" spans="3:8" x14ac:dyDescent="0.2">
      <c r="C166" s="12"/>
      <c r="D166" s="12"/>
      <c r="E166" s="12"/>
      <c r="F166" s="11"/>
      <c r="G166" s="9"/>
      <c r="H166" s="9"/>
    </row>
    <row r="167" spans="3:8" x14ac:dyDescent="0.2">
      <c r="C167" s="12"/>
      <c r="D167" s="12"/>
      <c r="E167" s="12"/>
      <c r="F167" s="11"/>
      <c r="G167" s="9"/>
      <c r="H167" s="9"/>
    </row>
    <row r="168" spans="3:8" x14ac:dyDescent="0.2">
      <c r="C168" s="12"/>
      <c r="D168" s="12"/>
      <c r="E168" s="12"/>
      <c r="F168" s="11"/>
      <c r="G168" s="9"/>
      <c r="H168" s="9"/>
    </row>
    <row r="169" spans="3:8" x14ac:dyDescent="0.2">
      <c r="C169" s="12"/>
      <c r="D169" s="12"/>
      <c r="E169" s="12"/>
      <c r="F169" s="11"/>
      <c r="G169" s="9"/>
      <c r="H169" s="9"/>
    </row>
    <row r="170" spans="3:8" x14ac:dyDescent="0.2">
      <c r="C170" s="12"/>
      <c r="D170" s="12"/>
      <c r="E170" s="12"/>
      <c r="F170" s="11"/>
      <c r="G170" s="9"/>
      <c r="H170" s="9"/>
    </row>
    <row r="171" spans="3:8" x14ac:dyDescent="0.2">
      <c r="C171" s="12"/>
      <c r="D171" s="12"/>
      <c r="E171" s="12"/>
      <c r="F171" s="11"/>
      <c r="G171" s="9"/>
      <c r="H171" s="9"/>
    </row>
    <row r="172" spans="3:8" x14ac:dyDescent="0.2">
      <c r="C172" s="12"/>
      <c r="D172" s="12"/>
      <c r="E172" s="12"/>
      <c r="F172" s="11"/>
      <c r="G172" s="9"/>
      <c r="H172" s="9"/>
    </row>
    <row r="173" spans="3:8" x14ac:dyDescent="0.2">
      <c r="C173" s="12"/>
      <c r="D173" s="12"/>
      <c r="E173" s="12"/>
      <c r="F173" s="11"/>
      <c r="G173" s="9"/>
      <c r="H173" s="9"/>
    </row>
    <row r="174" spans="3:8" x14ac:dyDescent="0.2">
      <c r="C174" s="12"/>
      <c r="D174" s="12"/>
      <c r="E174" s="12"/>
      <c r="F174" s="11"/>
      <c r="G174" s="9"/>
      <c r="H174" s="9"/>
    </row>
    <row r="175" spans="3:8" x14ac:dyDescent="0.2">
      <c r="C175" s="12"/>
      <c r="D175" s="12"/>
      <c r="E175" s="12"/>
      <c r="F175" s="11"/>
      <c r="G175" s="9"/>
      <c r="H175" s="9"/>
    </row>
    <row r="176" spans="3:8" x14ac:dyDescent="0.2">
      <c r="C176" s="12"/>
      <c r="D176" s="12"/>
      <c r="E176" s="12"/>
      <c r="F176" s="11"/>
      <c r="G176" s="9"/>
      <c r="H176" s="9"/>
    </row>
    <row r="177" spans="3:8" x14ac:dyDescent="0.2">
      <c r="C177" s="12"/>
      <c r="D177" s="12"/>
      <c r="E177" s="12"/>
      <c r="F177" s="11"/>
      <c r="G177" s="9"/>
      <c r="H177" s="9"/>
    </row>
    <row r="178" spans="3:8" x14ac:dyDescent="0.2">
      <c r="C178" s="12"/>
      <c r="D178" s="12"/>
      <c r="E178" s="12"/>
      <c r="F178" s="11"/>
      <c r="G178" s="9"/>
      <c r="H178" s="9"/>
    </row>
    <row r="179" spans="3:8" x14ac:dyDescent="0.2">
      <c r="C179" s="12"/>
      <c r="D179" s="12"/>
      <c r="E179" s="12"/>
      <c r="F179" s="11"/>
      <c r="G179" s="9"/>
      <c r="H179" s="9"/>
    </row>
    <row r="180" spans="3:8" x14ac:dyDescent="0.2">
      <c r="C180" s="12"/>
      <c r="D180" s="12"/>
      <c r="E180" s="12"/>
      <c r="F180" s="11"/>
      <c r="G180" s="9"/>
      <c r="H180" s="9"/>
    </row>
    <row r="181" spans="3:8" x14ac:dyDescent="0.2">
      <c r="C181" s="12"/>
      <c r="D181" s="12"/>
      <c r="E181" s="12"/>
      <c r="F181" s="11"/>
      <c r="G181" s="9"/>
      <c r="H181" s="9"/>
    </row>
    <row r="182" spans="3:8" x14ac:dyDescent="0.2">
      <c r="C182" s="12"/>
      <c r="D182" s="12"/>
      <c r="E182" s="12"/>
      <c r="F182" s="11"/>
      <c r="G182" s="9"/>
      <c r="H182" s="9"/>
    </row>
    <row r="183" spans="3:8" x14ac:dyDescent="0.2">
      <c r="C183" s="12"/>
      <c r="D183" s="12"/>
      <c r="E183" s="12"/>
      <c r="F183" s="11"/>
      <c r="G183" s="9"/>
      <c r="H183" s="9"/>
    </row>
    <row r="184" spans="3:8" x14ac:dyDescent="0.2">
      <c r="C184" s="12"/>
      <c r="D184" s="12"/>
      <c r="E184" s="12"/>
      <c r="F184" s="11"/>
      <c r="G184" s="9"/>
      <c r="H184" s="9"/>
    </row>
    <row r="185" spans="3:8" x14ac:dyDescent="0.2">
      <c r="C185" s="12"/>
      <c r="D185" s="12"/>
      <c r="E185" s="12"/>
      <c r="F185" s="11"/>
      <c r="G185" s="9"/>
      <c r="H185" s="9"/>
    </row>
    <row r="186" spans="3:8" x14ac:dyDescent="0.2">
      <c r="C186" s="12"/>
      <c r="D186" s="12"/>
      <c r="E186" s="12"/>
      <c r="F186" s="11"/>
      <c r="G186" s="9"/>
      <c r="H186" s="9"/>
    </row>
    <row r="187" spans="3:8" x14ac:dyDescent="0.2">
      <c r="C187" s="12"/>
      <c r="D187" s="12"/>
      <c r="E187" s="12"/>
      <c r="F187" s="11"/>
      <c r="G187" s="9"/>
      <c r="H187" s="9"/>
    </row>
    <row r="188" spans="3:8" x14ac:dyDescent="0.2">
      <c r="C188" s="12"/>
      <c r="D188" s="12"/>
      <c r="E188" s="12"/>
      <c r="F188" s="11"/>
      <c r="G188" s="9"/>
      <c r="H188" s="9"/>
    </row>
    <row r="189" spans="3:8" x14ac:dyDescent="0.2">
      <c r="C189" s="12"/>
      <c r="D189" s="12"/>
      <c r="E189" s="12"/>
      <c r="F189" s="11"/>
      <c r="G189" s="9"/>
      <c r="H189" s="9"/>
    </row>
    <row r="190" spans="3:8" x14ac:dyDescent="0.2">
      <c r="C190" s="12"/>
      <c r="D190" s="12"/>
      <c r="E190" s="12"/>
      <c r="F190" s="11"/>
      <c r="G190" s="9"/>
      <c r="H190" s="9"/>
    </row>
    <row r="191" spans="3:8" x14ac:dyDescent="0.2">
      <c r="C191" s="12"/>
      <c r="D191" s="12"/>
      <c r="E191" s="12"/>
      <c r="F191" s="11"/>
      <c r="G191" s="9"/>
      <c r="H191" s="9"/>
    </row>
    <row r="192" spans="3:8" x14ac:dyDescent="0.2">
      <c r="C192" s="12"/>
      <c r="D192" s="12"/>
      <c r="E192" s="12"/>
      <c r="F192" s="11"/>
      <c r="G192" s="9"/>
      <c r="H192" s="9"/>
    </row>
    <row r="193" spans="3:8" x14ac:dyDescent="0.2">
      <c r="C193" s="12"/>
      <c r="D193" s="12"/>
      <c r="E193" s="12"/>
      <c r="F193" s="11"/>
      <c r="G193" s="9"/>
      <c r="H193" s="9"/>
    </row>
    <row r="194" spans="3:8" x14ac:dyDescent="0.2">
      <c r="C194" s="12"/>
      <c r="D194" s="12"/>
      <c r="E194" s="12"/>
      <c r="F194" s="11"/>
      <c r="G194" s="9"/>
      <c r="H194" s="9"/>
    </row>
    <row r="195" spans="3:8" x14ac:dyDescent="0.2">
      <c r="C195" s="12"/>
      <c r="D195" s="12"/>
      <c r="E195" s="12"/>
      <c r="F195" s="11"/>
      <c r="G195" s="9"/>
      <c r="H195" s="9"/>
    </row>
    <row r="196" spans="3:8" x14ac:dyDescent="0.2">
      <c r="C196" s="12"/>
      <c r="D196" s="12"/>
      <c r="E196" s="12"/>
      <c r="F196" s="11"/>
      <c r="G196" s="9"/>
      <c r="H196" s="9"/>
    </row>
    <row r="197" spans="3:8" x14ac:dyDescent="0.2">
      <c r="C197" s="12"/>
      <c r="D197" s="12"/>
      <c r="E197" s="12"/>
      <c r="F197" s="11"/>
      <c r="G197" s="9"/>
      <c r="H197" s="9"/>
    </row>
    <row r="198" spans="3:8" x14ac:dyDescent="0.2">
      <c r="C198" s="12"/>
      <c r="D198" s="12"/>
      <c r="E198" s="12"/>
      <c r="F198" s="11"/>
      <c r="G198" s="9"/>
      <c r="H198" s="9"/>
    </row>
    <row r="199" spans="3:8" x14ac:dyDescent="0.2">
      <c r="C199" s="12"/>
      <c r="D199" s="12"/>
      <c r="E199" s="12"/>
      <c r="F199" s="11"/>
      <c r="G199" s="9"/>
      <c r="H199" s="9"/>
    </row>
    <row r="200" spans="3:8" x14ac:dyDescent="0.2">
      <c r="C200" s="12"/>
      <c r="D200" s="12"/>
      <c r="E200" s="12"/>
      <c r="F200" s="11"/>
      <c r="G200" s="9"/>
      <c r="H200" s="9"/>
    </row>
    <row r="201" spans="3:8" x14ac:dyDescent="0.2">
      <c r="C201" s="12"/>
      <c r="D201" s="12"/>
      <c r="E201" s="12"/>
      <c r="F201" s="11"/>
      <c r="G201" s="9"/>
      <c r="H201" s="9"/>
    </row>
    <row r="202" spans="3:8" x14ac:dyDescent="0.2">
      <c r="C202" s="12"/>
      <c r="D202" s="12"/>
      <c r="E202" s="12"/>
      <c r="F202" s="11"/>
      <c r="G202" s="9"/>
      <c r="H202" s="9"/>
    </row>
    <row r="203" spans="3:8" x14ac:dyDescent="0.2">
      <c r="C203" s="12"/>
      <c r="D203" s="12"/>
      <c r="E203" s="12"/>
      <c r="F203" s="11"/>
      <c r="G203" s="9"/>
      <c r="H203" s="9"/>
    </row>
    <row r="204" spans="3:8" x14ac:dyDescent="0.2">
      <c r="C204" s="12"/>
      <c r="D204" s="12"/>
      <c r="E204" s="12"/>
      <c r="F204" s="11"/>
      <c r="G204" s="9"/>
      <c r="H204" s="9"/>
    </row>
    <row r="205" spans="3:8" x14ac:dyDescent="0.2">
      <c r="C205" s="12"/>
      <c r="D205" s="12"/>
      <c r="E205" s="12"/>
      <c r="F205" s="11"/>
      <c r="G205" s="9"/>
      <c r="H205" s="9"/>
    </row>
    <row r="206" spans="3:8" x14ac:dyDescent="0.2">
      <c r="C206" s="12"/>
      <c r="D206" s="12"/>
      <c r="E206" s="12"/>
      <c r="F206" s="11"/>
      <c r="G206" s="9"/>
      <c r="H206" s="9"/>
    </row>
    <row r="207" spans="3:8" x14ac:dyDescent="0.2">
      <c r="C207" s="12"/>
      <c r="D207" s="12"/>
      <c r="E207" s="12"/>
      <c r="F207" s="11"/>
      <c r="G207" s="9"/>
      <c r="H207" s="9"/>
    </row>
    <row r="208" spans="3:8" x14ac:dyDescent="0.2">
      <c r="C208" s="12"/>
      <c r="D208" s="12"/>
      <c r="E208" s="12"/>
      <c r="F208" s="11"/>
      <c r="G208" s="9"/>
      <c r="H208" s="9"/>
    </row>
    <row r="209" spans="3:8" x14ac:dyDescent="0.2">
      <c r="C209" s="12"/>
      <c r="D209" s="12"/>
      <c r="E209" s="12"/>
      <c r="F209" s="11"/>
      <c r="G209" s="9"/>
      <c r="H209" s="9"/>
    </row>
    <row r="210" spans="3:8" x14ac:dyDescent="0.2">
      <c r="C210" s="12"/>
      <c r="D210" s="12"/>
      <c r="E210" s="12"/>
      <c r="F210" s="11"/>
      <c r="G210" s="9"/>
      <c r="H210" s="9"/>
    </row>
    <row r="211" spans="3:8" x14ac:dyDescent="0.2">
      <c r="C211" s="12"/>
      <c r="D211" s="12"/>
      <c r="E211" s="12"/>
      <c r="F211" s="11"/>
      <c r="G211" s="9"/>
      <c r="H211" s="9"/>
    </row>
    <row r="212" spans="3:8" x14ac:dyDescent="0.2">
      <c r="C212" s="12"/>
      <c r="D212" s="12"/>
      <c r="E212" s="12"/>
      <c r="F212" s="11"/>
      <c r="G212" s="9"/>
      <c r="H212" s="9"/>
    </row>
    <row r="213" spans="3:8" x14ac:dyDescent="0.2">
      <c r="C213" s="12"/>
      <c r="D213" s="12"/>
      <c r="E213" s="12"/>
      <c r="F213" s="11"/>
      <c r="G213" s="9"/>
      <c r="H213" s="9"/>
    </row>
    <row r="214" spans="3:8" x14ac:dyDescent="0.2">
      <c r="C214" s="12"/>
      <c r="D214" s="12"/>
      <c r="E214" s="12"/>
      <c r="F214" s="11"/>
      <c r="G214" s="9"/>
      <c r="H214" s="9"/>
    </row>
    <row r="215" spans="3:8" x14ac:dyDescent="0.2">
      <c r="C215" s="12"/>
      <c r="D215" s="12"/>
      <c r="E215" s="12"/>
      <c r="F215" s="11"/>
      <c r="G215" s="9"/>
      <c r="H215" s="9"/>
    </row>
    <row r="216" spans="3:8" x14ac:dyDescent="0.2">
      <c r="C216" s="12"/>
      <c r="D216" s="12"/>
      <c r="E216" s="12"/>
      <c r="F216" s="11"/>
      <c r="G216" s="9"/>
      <c r="H216" s="9"/>
    </row>
    <row r="217" spans="3:8" x14ac:dyDescent="0.2">
      <c r="C217" s="12"/>
      <c r="D217" s="12"/>
      <c r="E217" s="12"/>
      <c r="F217" s="11"/>
      <c r="G217" s="9"/>
      <c r="H217" s="9"/>
    </row>
    <row r="218" spans="3:8" x14ac:dyDescent="0.2">
      <c r="C218" s="12"/>
      <c r="D218" s="12"/>
      <c r="E218" s="12"/>
      <c r="F218" s="11"/>
      <c r="G218" s="9"/>
      <c r="H218" s="9"/>
    </row>
    <row r="219" spans="3:8" x14ac:dyDescent="0.2">
      <c r="C219" s="12"/>
      <c r="D219" s="12"/>
      <c r="E219" s="12"/>
      <c r="F219" s="11"/>
      <c r="G219" s="9"/>
      <c r="H219" s="9"/>
    </row>
    <row r="220" spans="3:8" x14ac:dyDescent="0.2">
      <c r="C220" s="12"/>
      <c r="D220" s="12"/>
      <c r="E220" s="12"/>
      <c r="F220" s="11"/>
      <c r="G220" s="9"/>
      <c r="H220" s="9"/>
    </row>
    <row r="221" spans="3:8" x14ac:dyDescent="0.2">
      <c r="C221" s="12"/>
      <c r="D221" s="12"/>
      <c r="E221" s="12"/>
      <c r="F221" s="11"/>
      <c r="G221" s="9"/>
      <c r="H221" s="9"/>
    </row>
    <row r="222" spans="3:8" x14ac:dyDescent="0.2">
      <c r="C222" s="12"/>
      <c r="D222" s="12"/>
      <c r="E222" s="12"/>
      <c r="F222" s="11"/>
      <c r="G222" s="9"/>
      <c r="H222" s="9"/>
    </row>
    <row r="223" spans="3:8" x14ac:dyDescent="0.2">
      <c r="C223" s="12"/>
      <c r="D223" s="12"/>
      <c r="E223" s="12"/>
      <c r="F223" s="11"/>
      <c r="G223" s="9"/>
      <c r="H223" s="9"/>
    </row>
    <row r="224" spans="3:8" x14ac:dyDescent="0.2">
      <c r="C224" s="12"/>
      <c r="D224" s="12"/>
      <c r="E224" s="12"/>
      <c r="F224" s="11"/>
      <c r="G224" s="9"/>
      <c r="H224" s="9"/>
    </row>
    <row r="225" spans="3:8" x14ac:dyDescent="0.2">
      <c r="C225" s="12"/>
      <c r="D225" s="12"/>
      <c r="E225" s="12"/>
      <c r="F225" s="11"/>
      <c r="G225" s="9"/>
      <c r="H225" s="9"/>
    </row>
    <row r="226" spans="3:8" x14ac:dyDescent="0.2">
      <c r="C226" s="12"/>
      <c r="D226" s="12"/>
      <c r="E226" s="12"/>
      <c r="F226" s="11"/>
      <c r="G226" s="9"/>
      <c r="H226" s="9"/>
    </row>
    <row r="227" spans="3:8" x14ac:dyDescent="0.2">
      <c r="C227" s="12"/>
      <c r="D227" s="12"/>
      <c r="E227" s="12"/>
      <c r="F227" s="11"/>
      <c r="G227" s="9"/>
      <c r="H227" s="9"/>
    </row>
    <row r="228" spans="3:8" x14ac:dyDescent="0.2">
      <c r="C228" s="12"/>
      <c r="D228" s="12"/>
      <c r="E228" s="12"/>
      <c r="F228" s="11"/>
      <c r="G228" s="9"/>
      <c r="H228" s="9"/>
    </row>
    <row r="229" spans="3:8" x14ac:dyDescent="0.2">
      <c r="C229" s="12"/>
      <c r="D229" s="12"/>
      <c r="E229" s="12"/>
      <c r="F229" s="11"/>
      <c r="G229" s="9"/>
      <c r="H229" s="9"/>
    </row>
    <row r="230" spans="3:8" x14ac:dyDescent="0.2">
      <c r="C230" s="12"/>
      <c r="D230" s="12"/>
      <c r="E230" s="12"/>
      <c r="F230" s="11"/>
      <c r="G230" s="9"/>
      <c r="H230" s="9"/>
    </row>
    <row r="231" spans="3:8" x14ac:dyDescent="0.2">
      <c r="C231" s="12"/>
      <c r="D231" s="12"/>
      <c r="E231" s="12"/>
      <c r="F231" s="11"/>
      <c r="G231" s="9"/>
      <c r="H231" s="9"/>
    </row>
    <row r="232" spans="3:8" x14ac:dyDescent="0.2">
      <c r="C232" s="12"/>
      <c r="D232" s="12"/>
      <c r="E232" s="12"/>
      <c r="F232" s="11"/>
      <c r="G232" s="9"/>
      <c r="H232" s="9"/>
    </row>
    <row r="233" spans="3:8" x14ac:dyDescent="0.2">
      <c r="C233" s="12"/>
      <c r="D233" s="12"/>
      <c r="E233" s="12"/>
      <c r="F233" s="11"/>
      <c r="G233" s="9"/>
      <c r="H233" s="9"/>
    </row>
    <row r="234" spans="3:8" x14ac:dyDescent="0.2">
      <c r="C234" s="12"/>
      <c r="D234" s="12"/>
      <c r="E234" s="12"/>
      <c r="F234" s="11"/>
      <c r="G234" s="9"/>
      <c r="H234" s="9"/>
    </row>
    <row r="235" spans="3:8" x14ac:dyDescent="0.2">
      <c r="C235" s="12"/>
      <c r="D235" s="12"/>
      <c r="E235" s="12"/>
      <c r="F235" s="11"/>
      <c r="G235" s="9"/>
      <c r="H235" s="9"/>
    </row>
    <row r="236" spans="3:8" x14ac:dyDescent="0.2">
      <c r="C236" s="12"/>
      <c r="D236" s="12"/>
      <c r="E236" s="12"/>
      <c r="F236" s="11"/>
      <c r="G236" s="9"/>
      <c r="H236" s="9"/>
    </row>
    <row r="237" spans="3:8" x14ac:dyDescent="0.2">
      <c r="C237" s="12"/>
      <c r="D237" s="12"/>
      <c r="E237" s="12"/>
      <c r="F237" s="11"/>
      <c r="G237" s="9"/>
      <c r="H237" s="9"/>
    </row>
    <row r="238" spans="3:8" x14ac:dyDescent="0.2">
      <c r="C238" s="12"/>
      <c r="D238" s="12"/>
      <c r="E238" s="12"/>
      <c r="F238" s="11"/>
      <c r="G238" s="9"/>
      <c r="H238" s="9"/>
    </row>
    <row r="239" spans="3:8" x14ac:dyDescent="0.2">
      <c r="C239" s="12"/>
      <c r="D239" s="12"/>
      <c r="E239" s="12"/>
      <c r="F239" s="11"/>
      <c r="G239" s="9"/>
      <c r="H239" s="9"/>
    </row>
    <row r="240" spans="3:8" x14ac:dyDescent="0.2">
      <c r="C240" s="12"/>
      <c r="D240" s="12"/>
      <c r="E240" s="12"/>
      <c r="F240" s="11"/>
      <c r="G240" s="9"/>
      <c r="H240" s="9"/>
    </row>
    <row r="241" spans="3:8" x14ac:dyDescent="0.2">
      <c r="C241" s="12"/>
      <c r="D241" s="12"/>
      <c r="E241" s="12"/>
      <c r="F241" s="11"/>
      <c r="G241" s="9"/>
      <c r="H241" s="9"/>
    </row>
    <row r="242" spans="3:8" x14ac:dyDescent="0.2">
      <c r="C242" s="12"/>
      <c r="D242" s="12"/>
      <c r="E242" s="12"/>
      <c r="F242" s="11"/>
      <c r="G242" s="9"/>
      <c r="H242" s="9"/>
    </row>
    <row r="243" spans="3:8" x14ac:dyDescent="0.2">
      <c r="C243" s="12"/>
      <c r="D243" s="12"/>
      <c r="E243" s="12"/>
      <c r="F243" s="11"/>
      <c r="G243" s="9"/>
      <c r="H243" s="9"/>
    </row>
    <row r="244" spans="3:8" x14ac:dyDescent="0.2">
      <c r="C244" s="12"/>
      <c r="D244" s="12"/>
      <c r="E244" s="12"/>
      <c r="F244" s="11"/>
      <c r="G244" s="9"/>
      <c r="H244" s="9"/>
    </row>
    <row r="245" spans="3:8" x14ac:dyDescent="0.2">
      <c r="C245" s="12"/>
      <c r="D245" s="12"/>
      <c r="E245" s="12"/>
      <c r="F245" s="11"/>
      <c r="G245" s="9"/>
      <c r="H245" s="9"/>
    </row>
    <row r="246" spans="3:8" x14ac:dyDescent="0.2">
      <c r="C246" s="12"/>
      <c r="D246" s="12"/>
      <c r="E246" s="12"/>
      <c r="F246" s="11"/>
      <c r="G246" s="9"/>
      <c r="H246" s="9"/>
    </row>
    <row r="247" spans="3:8" x14ac:dyDescent="0.2">
      <c r="C247" s="12"/>
      <c r="D247" s="12"/>
      <c r="E247" s="12"/>
      <c r="F247" s="11"/>
      <c r="G247" s="9"/>
      <c r="H247" s="9"/>
    </row>
    <row r="248" spans="3:8" x14ac:dyDescent="0.2">
      <c r="C248" s="12"/>
      <c r="D248" s="12"/>
      <c r="E248" s="12"/>
      <c r="F248" s="11"/>
      <c r="G248" s="9"/>
      <c r="H248" s="9"/>
    </row>
    <row r="249" spans="3:8" x14ac:dyDescent="0.2">
      <c r="C249" s="12"/>
      <c r="D249" s="12"/>
      <c r="E249" s="12"/>
      <c r="F249" s="11"/>
      <c r="G249" s="9"/>
      <c r="H249" s="9"/>
    </row>
    <row r="250" spans="3:8" x14ac:dyDescent="0.2">
      <c r="C250" s="12"/>
      <c r="D250" s="12"/>
      <c r="E250" s="12"/>
      <c r="F250" s="11"/>
      <c r="G250" s="9"/>
      <c r="H250" s="9"/>
    </row>
    <row r="251" spans="3:8" x14ac:dyDescent="0.2">
      <c r="C251" s="12"/>
      <c r="D251" s="12"/>
      <c r="E251" s="12"/>
      <c r="F251" s="11"/>
      <c r="G251" s="9"/>
      <c r="H251" s="9"/>
    </row>
    <row r="252" spans="3:8" x14ac:dyDescent="0.2">
      <c r="C252" s="12"/>
      <c r="D252" s="12"/>
      <c r="E252" s="12"/>
      <c r="F252" s="11"/>
      <c r="G252" s="9"/>
      <c r="H252" s="9"/>
    </row>
    <row r="253" spans="3:8" x14ac:dyDescent="0.2">
      <c r="C253" s="12"/>
      <c r="D253" s="12"/>
      <c r="E253" s="12"/>
      <c r="F253" s="11"/>
      <c r="G253" s="9"/>
      <c r="H253" s="9"/>
    </row>
    <row r="254" spans="3:8" x14ac:dyDescent="0.2">
      <c r="C254" s="12"/>
      <c r="D254" s="12"/>
      <c r="E254" s="12"/>
      <c r="F254" s="11"/>
      <c r="G254" s="9"/>
      <c r="H254" s="9"/>
    </row>
    <row r="255" spans="3:8" x14ac:dyDescent="0.2">
      <c r="C255" s="12"/>
      <c r="D255" s="12"/>
      <c r="E255" s="12"/>
      <c r="F255" s="11"/>
      <c r="G255" s="9"/>
      <c r="H255" s="9"/>
    </row>
    <row r="256" spans="3:8" x14ac:dyDescent="0.2">
      <c r="C256" s="12"/>
      <c r="D256" s="12"/>
      <c r="E256" s="12"/>
      <c r="F256" s="11"/>
      <c r="G256" s="9"/>
      <c r="H256" s="9"/>
    </row>
    <row r="257" spans="3:8" x14ac:dyDescent="0.2">
      <c r="C257" s="12"/>
      <c r="D257" s="12"/>
      <c r="E257" s="12"/>
      <c r="F257" s="11"/>
      <c r="G257" s="9"/>
      <c r="H257" s="9"/>
    </row>
    <row r="258" spans="3:8" x14ac:dyDescent="0.2">
      <c r="C258" s="12"/>
      <c r="D258" s="12"/>
      <c r="E258" s="12"/>
      <c r="F258" s="11"/>
      <c r="G258" s="9"/>
      <c r="H258" s="9"/>
    </row>
    <row r="259" spans="3:8" x14ac:dyDescent="0.2">
      <c r="C259" s="12"/>
      <c r="D259" s="12"/>
      <c r="E259" s="12"/>
      <c r="F259" s="11"/>
      <c r="G259" s="9"/>
      <c r="H259" s="9"/>
    </row>
    <row r="260" spans="3:8" x14ac:dyDescent="0.2">
      <c r="C260" s="12"/>
      <c r="D260" s="12"/>
      <c r="E260" s="12"/>
      <c r="F260" s="11"/>
      <c r="G260" s="9"/>
      <c r="H260" s="9"/>
    </row>
    <row r="261" spans="3:8" x14ac:dyDescent="0.2">
      <c r="C261" s="12"/>
      <c r="D261" s="12"/>
      <c r="E261" s="12"/>
      <c r="F261" s="11"/>
      <c r="G261" s="9"/>
      <c r="H261" s="9"/>
    </row>
    <row r="262" spans="3:8" x14ac:dyDescent="0.2">
      <c r="C262" s="12"/>
      <c r="D262" s="12"/>
      <c r="E262" s="12"/>
      <c r="F262" s="11"/>
      <c r="G262" s="9"/>
      <c r="H262" s="9"/>
    </row>
  </sheetData>
  <mergeCells count="7">
    <mergeCell ref="D3:K3"/>
    <mergeCell ref="A7:K7"/>
    <mergeCell ref="A8:K8"/>
    <mergeCell ref="D1:K1"/>
    <mergeCell ref="D2:K2"/>
    <mergeCell ref="D4:K4"/>
    <mergeCell ref="D5:K5"/>
  </mergeCells>
  <printOptions horizontalCentered="1"/>
  <pageMargins left="1.1811023622047245" right="0.39370078740157483" top="0.78740157480314965" bottom="0.78740157480314965" header="0" footer="0"/>
  <pageSetup paperSize="9" scale="7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4"/>
  <sheetViews>
    <sheetView view="pageBreakPreview" zoomScaleNormal="100" zoomScaleSheetLayoutView="100" workbookViewId="0">
      <selection activeCell="A7" sqref="A7:Q7"/>
    </sheetView>
  </sheetViews>
  <sheetFormatPr defaultRowHeight="12.75" x14ac:dyDescent="0.2"/>
  <cols>
    <col min="1" max="1" width="40.28515625" style="8" customWidth="1"/>
    <col min="2" max="2" width="5" style="4" customWidth="1"/>
    <col min="3" max="3" width="4.85546875" style="4" customWidth="1"/>
    <col min="4" max="4" width="12.7109375" style="4" customWidth="1"/>
    <col min="5" max="5" width="10.28515625" style="7" customWidth="1"/>
    <col min="6" max="6" width="9.7109375" style="6" hidden="1" customWidth="1"/>
    <col min="7" max="7" width="10.28515625" style="6" hidden="1" customWidth="1"/>
    <col min="8" max="8" width="11" style="6" hidden="1" customWidth="1"/>
    <col min="9" max="9" width="12.7109375" style="6" hidden="1" customWidth="1"/>
    <col min="10" max="10" width="12" style="6" hidden="1" customWidth="1"/>
    <col min="11" max="11" width="10.85546875" style="6" hidden="1" customWidth="1"/>
    <col min="12" max="12" width="10.28515625" style="6" hidden="1" customWidth="1"/>
    <col min="13" max="13" width="13.28515625" style="5" hidden="1" customWidth="1"/>
    <col min="14" max="14" width="13.28515625" style="5" customWidth="1"/>
    <col min="15" max="15" width="11.140625" style="4" hidden="1" customWidth="1"/>
    <col min="16" max="16" width="11.140625" style="4" customWidth="1"/>
    <col min="17" max="17" width="12.28515625" style="3" customWidth="1"/>
    <col min="18" max="18" width="10" style="3" customWidth="1"/>
    <col min="19" max="16384" width="9.140625" style="3"/>
  </cols>
  <sheetData>
    <row r="1" spans="1:17" ht="13.5" customHeight="1" x14ac:dyDescent="0.2">
      <c r="A1" s="74"/>
      <c r="C1" s="376" t="s">
        <v>201</v>
      </c>
      <c r="D1" s="376"/>
      <c r="E1" s="376"/>
      <c r="F1" s="376"/>
      <c r="G1" s="377"/>
      <c r="H1" s="377"/>
      <c r="I1" s="377"/>
      <c r="J1" s="377"/>
      <c r="K1" s="377"/>
      <c r="L1" s="377"/>
      <c r="M1" s="377"/>
      <c r="N1" s="377"/>
      <c r="O1" s="372"/>
      <c r="P1" s="372"/>
      <c r="Q1" s="372"/>
    </row>
    <row r="2" spans="1:17" x14ac:dyDescent="0.2">
      <c r="A2" s="74"/>
      <c r="C2" s="376" t="s">
        <v>409</v>
      </c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</row>
    <row r="3" spans="1:17" x14ac:dyDescent="0.2">
      <c r="A3" s="74"/>
      <c r="C3" s="371" t="s">
        <v>199</v>
      </c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</row>
    <row r="4" spans="1:17" x14ac:dyDescent="0.2">
      <c r="A4" s="74"/>
      <c r="C4" s="371" t="s">
        <v>198</v>
      </c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</row>
    <row r="5" spans="1:17" x14ac:dyDescent="0.2">
      <c r="A5" s="74"/>
      <c r="C5" s="371" t="s">
        <v>410</v>
      </c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</row>
    <row r="6" spans="1:17" x14ac:dyDescent="0.2">
      <c r="A6" s="74"/>
      <c r="E6" s="72"/>
      <c r="M6" s="75"/>
      <c r="N6" s="75"/>
    </row>
    <row r="7" spans="1:17" ht="44.25" customHeight="1" x14ac:dyDescent="0.2">
      <c r="A7" s="373" t="s">
        <v>388</v>
      </c>
      <c r="B7" s="373"/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</row>
    <row r="8" spans="1:17" ht="12.75" customHeight="1" x14ac:dyDescent="0.2">
      <c r="A8" s="373"/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73"/>
      <c r="P8" s="373"/>
      <c r="Q8" s="373"/>
    </row>
    <row r="9" spans="1:17" s="4" customFormat="1" x14ac:dyDescent="0.2">
      <c r="A9" s="74"/>
      <c r="B9" s="27"/>
      <c r="C9" s="27"/>
      <c r="D9" s="73"/>
      <c r="E9" s="72"/>
      <c r="F9" s="6"/>
      <c r="G9" s="6"/>
      <c r="H9" s="6"/>
      <c r="I9" s="6"/>
      <c r="J9" s="6"/>
      <c r="K9" s="6"/>
      <c r="L9" s="6"/>
      <c r="O9" s="71"/>
      <c r="P9" s="71"/>
      <c r="Q9" s="240" t="s">
        <v>370</v>
      </c>
    </row>
    <row r="10" spans="1:17" s="4" customFormat="1" ht="49.5" customHeight="1" x14ac:dyDescent="0.2">
      <c r="A10" s="69" t="s">
        <v>197</v>
      </c>
      <c r="B10" s="69" t="s">
        <v>195</v>
      </c>
      <c r="C10" s="69" t="s">
        <v>194</v>
      </c>
      <c r="D10" s="69" t="s">
        <v>193</v>
      </c>
      <c r="E10" s="68" t="s">
        <v>192</v>
      </c>
      <c r="F10" s="67" t="s">
        <v>191</v>
      </c>
      <c r="G10" s="66" t="s">
        <v>190</v>
      </c>
      <c r="H10" s="66" t="s">
        <v>189</v>
      </c>
      <c r="I10" s="66" t="s">
        <v>188</v>
      </c>
      <c r="J10" s="66" t="s">
        <v>187</v>
      </c>
      <c r="K10" s="66" t="s">
        <v>186</v>
      </c>
      <c r="L10" s="66" t="s">
        <v>185</v>
      </c>
      <c r="M10" s="65" t="s">
        <v>363</v>
      </c>
      <c r="N10" s="65" t="s">
        <v>386</v>
      </c>
      <c r="O10" s="1" t="s">
        <v>364</v>
      </c>
      <c r="P10" s="1" t="s">
        <v>387</v>
      </c>
      <c r="Q10" s="70" t="s">
        <v>63</v>
      </c>
    </row>
    <row r="11" spans="1:17" s="4" customFormat="1" x14ac:dyDescent="0.2">
      <c r="A11" s="69">
        <v>1</v>
      </c>
      <c r="B11" s="69">
        <v>2</v>
      </c>
      <c r="C11" s="69">
        <v>3</v>
      </c>
      <c r="D11" s="69">
        <v>4</v>
      </c>
      <c r="E11" s="68">
        <v>5</v>
      </c>
      <c r="F11" s="67"/>
      <c r="G11" s="66"/>
      <c r="H11" s="66"/>
      <c r="I11" s="66"/>
      <c r="J11" s="66"/>
      <c r="K11" s="66"/>
      <c r="L11" s="66"/>
      <c r="M11" s="65" t="s">
        <v>208</v>
      </c>
      <c r="N11" s="65"/>
      <c r="O11" s="64">
        <v>7</v>
      </c>
      <c r="P11" s="64"/>
      <c r="Q11" s="64">
        <v>8</v>
      </c>
    </row>
    <row r="12" spans="1:17" s="4" customFormat="1" ht="16.5" customHeight="1" x14ac:dyDescent="0.2">
      <c r="A12" s="63" t="s">
        <v>183</v>
      </c>
      <c r="B12" s="63"/>
      <c r="C12" s="46"/>
      <c r="D12" s="46"/>
      <c r="E12" s="46"/>
      <c r="F12" s="185"/>
      <c r="G12" s="45" t="e">
        <f t="shared" ref="G12:L12" si="0">G14+G73+G81+G97+G125</f>
        <v>#REF!</v>
      </c>
      <c r="H12" s="45" t="e">
        <f t="shared" si="0"/>
        <v>#REF!</v>
      </c>
      <c r="I12" s="45" t="e">
        <f t="shared" si="0"/>
        <v>#REF!</v>
      </c>
      <c r="J12" s="45" t="e">
        <f t="shared" si="0"/>
        <v>#REF!</v>
      </c>
      <c r="K12" s="45" t="e">
        <f t="shared" si="0"/>
        <v>#REF!</v>
      </c>
      <c r="L12" s="45" t="e">
        <f t="shared" si="0"/>
        <v>#REF!</v>
      </c>
      <c r="M12" s="45">
        <f>M14+M72+M103</f>
        <v>3123300</v>
      </c>
      <c r="N12" s="45">
        <f>N14+N72+N103</f>
        <v>3429.2</v>
      </c>
      <c r="O12" s="45">
        <f>O14+O72+O103</f>
        <v>2498349.0099999998</v>
      </c>
      <c r="P12" s="45">
        <f>P14+P72+P103</f>
        <v>3270.4000000000005</v>
      </c>
      <c r="Q12" s="44">
        <f>O12/M12</f>
        <v>0.7999068325168891</v>
      </c>
    </row>
    <row r="13" spans="1:17" s="62" customFormat="1" ht="25.5" x14ac:dyDescent="0.2">
      <c r="A13" s="63" t="s">
        <v>182</v>
      </c>
      <c r="B13" s="194"/>
      <c r="C13" s="46"/>
      <c r="D13" s="46"/>
      <c r="E13" s="46"/>
      <c r="F13" s="185"/>
      <c r="G13" s="22"/>
      <c r="H13" s="22"/>
      <c r="I13" s="22"/>
      <c r="J13" s="22"/>
      <c r="K13" s="22"/>
      <c r="L13" s="22"/>
      <c r="M13" s="22"/>
      <c r="N13" s="22">
        <f>N12</f>
        <v>3429.2</v>
      </c>
      <c r="O13" s="22"/>
      <c r="P13" s="22">
        <f>P12</f>
        <v>3270.4000000000005</v>
      </c>
      <c r="Q13" s="44">
        <f>Q12</f>
        <v>0.7999068325168891</v>
      </c>
    </row>
    <row r="14" spans="1:17" s="47" customFormat="1" ht="17.25" customHeight="1" x14ac:dyDescent="0.25">
      <c r="A14" s="32" t="s">
        <v>181</v>
      </c>
      <c r="B14" s="195" t="s">
        <v>106</v>
      </c>
      <c r="C14" s="49"/>
      <c r="D14" s="49"/>
      <c r="E14" s="49"/>
      <c r="F14" s="186"/>
      <c r="G14" s="48">
        <f t="shared" ref="G14:L14" si="1">G15+G33+G55</f>
        <v>0</v>
      </c>
      <c r="H14" s="48">
        <f t="shared" si="1"/>
        <v>0</v>
      </c>
      <c r="I14" s="48">
        <f t="shared" si="1"/>
        <v>0</v>
      </c>
      <c r="J14" s="48">
        <f t="shared" si="1"/>
        <v>67.400000000000006</v>
      </c>
      <c r="K14" s="48">
        <f t="shared" si="1"/>
        <v>0</v>
      </c>
      <c r="L14" s="48">
        <f t="shared" si="1"/>
        <v>0</v>
      </c>
      <c r="M14" s="48">
        <f>M15+M34+M40</f>
        <v>2531500</v>
      </c>
      <c r="N14" s="48">
        <f>N15+N34+N40</f>
        <v>2274.1</v>
      </c>
      <c r="O14" s="48">
        <f>O15+O34+O40</f>
        <v>1969568.29</v>
      </c>
      <c r="P14" s="48">
        <f>P15+P34+P40</f>
        <v>2195.3000000000002</v>
      </c>
      <c r="Q14" s="44">
        <f t="shared" ref="Q14:Q71" si="2">O14/M14</f>
        <v>0.77802421094212915</v>
      </c>
    </row>
    <row r="15" spans="1:17" s="27" customFormat="1" ht="42" customHeight="1" x14ac:dyDescent="0.2">
      <c r="A15" s="210" t="s">
        <v>180</v>
      </c>
      <c r="B15" s="194" t="s">
        <v>106</v>
      </c>
      <c r="C15" s="46" t="s">
        <v>78</v>
      </c>
      <c r="D15" s="46"/>
      <c r="E15" s="46"/>
      <c r="F15" s="185"/>
      <c r="G15" s="45">
        <f t="shared" ref="G15:L15" si="3">G16+G22</f>
        <v>0</v>
      </c>
      <c r="H15" s="45">
        <f t="shared" si="3"/>
        <v>0</v>
      </c>
      <c r="I15" s="45">
        <f t="shared" si="3"/>
        <v>0</v>
      </c>
      <c r="J15" s="45">
        <f t="shared" si="3"/>
        <v>67.400000000000006</v>
      </c>
      <c r="K15" s="45">
        <f t="shared" si="3"/>
        <v>0</v>
      </c>
      <c r="L15" s="45">
        <f t="shared" si="3"/>
        <v>0</v>
      </c>
      <c r="M15" s="45">
        <f>M21+M26+M31+M30</f>
        <v>1331900</v>
      </c>
      <c r="N15" s="45">
        <f>N19</f>
        <v>1413.1</v>
      </c>
      <c r="O15" s="45">
        <f t="shared" ref="O15:P15" si="4">O19</f>
        <v>1178726.4099999999</v>
      </c>
      <c r="P15" s="45">
        <f t="shared" si="4"/>
        <v>1342.1</v>
      </c>
      <c r="Q15" s="44">
        <f t="shared" si="2"/>
        <v>0.88499617839177114</v>
      </c>
    </row>
    <row r="16" spans="1:17" s="21" customFormat="1" ht="38.25" hidden="1" customHeight="1" x14ac:dyDescent="0.2">
      <c r="A16" s="198" t="s">
        <v>179</v>
      </c>
      <c r="B16" s="211" t="s">
        <v>106</v>
      </c>
      <c r="C16" s="111" t="s">
        <v>78</v>
      </c>
      <c r="D16" s="111" t="s">
        <v>178</v>
      </c>
      <c r="E16" s="111"/>
      <c r="F16" s="188"/>
      <c r="G16" s="17">
        <f t="shared" ref="G16:L16" si="5">G17</f>
        <v>0</v>
      </c>
      <c r="H16" s="17">
        <f t="shared" si="5"/>
        <v>0</v>
      </c>
      <c r="I16" s="17">
        <f t="shared" si="5"/>
        <v>0</v>
      </c>
      <c r="J16" s="17">
        <f t="shared" si="5"/>
        <v>0</v>
      </c>
      <c r="K16" s="17">
        <f t="shared" si="5"/>
        <v>0</v>
      </c>
      <c r="L16" s="17">
        <f t="shared" si="5"/>
        <v>0</v>
      </c>
      <c r="M16" s="17"/>
      <c r="N16" s="17"/>
      <c r="O16" s="17"/>
      <c r="P16" s="17"/>
      <c r="Q16" s="44" t="e">
        <f t="shared" si="2"/>
        <v>#DIV/0!</v>
      </c>
    </row>
    <row r="17" spans="1:17" s="21" customFormat="1" ht="38.25" hidden="1" x14ac:dyDescent="0.2">
      <c r="A17" s="198" t="s">
        <v>177</v>
      </c>
      <c r="B17" s="211" t="s">
        <v>106</v>
      </c>
      <c r="C17" s="111" t="s">
        <v>78</v>
      </c>
      <c r="D17" s="111" t="s">
        <v>176</v>
      </c>
      <c r="E17" s="111"/>
      <c r="F17" s="188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44" t="e">
        <f t="shared" si="2"/>
        <v>#DIV/0!</v>
      </c>
    </row>
    <row r="18" spans="1:17" s="21" customFormat="1" ht="116.25" hidden="1" customHeight="1" x14ac:dyDescent="0.2">
      <c r="A18" s="198" t="s">
        <v>308</v>
      </c>
      <c r="B18" s="211" t="s">
        <v>106</v>
      </c>
      <c r="C18" s="111" t="s">
        <v>78</v>
      </c>
      <c r="D18" s="111" t="s">
        <v>175</v>
      </c>
      <c r="E18" s="111"/>
      <c r="F18" s="188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44" t="e">
        <f t="shared" si="2"/>
        <v>#DIV/0!</v>
      </c>
    </row>
    <row r="19" spans="1:17" s="60" customFormat="1" ht="36.75" customHeight="1" x14ac:dyDescent="0.2">
      <c r="A19" s="54" t="s">
        <v>309</v>
      </c>
      <c r="B19" s="108" t="s">
        <v>106</v>
      </c>
      <c r="C19" s="53" t="s">
        <v>78</v>
      </c>
      <c r="D19" s="53" t="s">
        <v>310</v>
      </c>
      <c r="E19" s="53"/>
      <c r="F19" s="187"/>
      <c r="G19" s="29"/>
      <c r="H19" s="29"/>
      <c r="I19" s="29"/>
      <c r="J19" s="29">
        <f>-67.4</f>
        <v>-67.400000000000006</v>
      </c>
      <c r="K19" s="29"/>
      <c r="L19" s="29"/>
      <c r="M19" s="29">
        <f>M20</f>
        <v>1331900</v>
      </c>
      <c r="N19" s="29">
        <f>N20</f>
        <v>1413.1</v>
      </c>
      <c r="O19" s="29">
        <f>O20</f>
        <v>1178726.4099999999</v>
      </c>
      <c r="P19" s="29">
        <f>P20</f>
        <v>1342.1</v>
      </c>
      <c r="Q19" s="28">
        <f t="shared" si="2"/>
        <v>0.88499617839177114</v>
      </c>
    </row>
    <row r="20" spans="1:17" s="21" customFormat="1" ht="25.5" x14ac:dyDescent="0.2">
      <c r="A20" s="54" t="s">
        <v>311</v>
      </c>
      <c r="B20" s="108" t="s">
        <v>106</v>
      </c>
      <c r="C20" s="53" t="s">
        <v>78</v>
      </c>
      <c r="D20" s="53" t="s">
        <v>207</v>
      </c>
      <c r="E20" s="53"/>
      <c r="F20" s="187"/>
      <c r="G20" s="17"/>
      <c r="H20" s="17"/>
      <c r="I20" s="17"/>
      <c r="J20" s="17"/>
      <c r="K20" s="17"/>
      <c r="L20" s="17"/>
      <c r="M20" s="17">
        <f>M21+M30+M31</f>
        <v>1331900</v>
      </c>
      <c r="N20" s="17">
        <f>N21+N30+N31+N32</f>
        <v>1413.1</v>
      </c>
      <c r="O20" s="17">
        <f t="shared" ref="O20:P20" si="6">O21+O30+O31+O32</f>
        <v>1178726.4099999999</v>
      </c>
      <c r="P20" s="17">
        <f t="shared" si="6"/>
        <v>1342.1</v>
      </c>
      <c r="Q20" s="28">
        <f t="shared" si="2"/>
        <v>0.88499617839177114</v>
      </c>
    </row>
    <row r="21" spans="1:17" s="21" customFormat="1" ht="89.25" x14ac:dyDescent="0.2">
      <c r="A21" s="59" t="s">
        <v>171</v>
      </c>
      <c r="B21" s="108" t="s">
        <v>106</v>
      </c>
      <c r="C21" s="53" t="s">
        <v>78</v>
      </c>
      <c r="D21" s="53" t="s">
        <v>170</v>
      </c>
      <c r="E21" s="53" t="s">
        <v>134</v>
      </c>
      <c r="F21" s="187" t="s">
        <v>134</v>
      </c>
      <c r="G21" s="17"/>
      <c r="H21" s="17"/>
      <c r="I21" s="17"/>
      <c r="J21" s="17"/>
      <c r="K21" s="17"/>
      <c r="L21" s="17"/>
      <c r="M21" s="17">
        <f>'2'!G21</f>
        <v>1257700</v>
      </c>
      <c r="N21" s="17">
        <f>'2'!H21</f>
        <v>1348</v>
      </c>
      <c r="O21" s="17">
        <f>'2'!I21</f>
        <v>1178726.4099999999</v>
      </c>
      <c r="P21" s="17">
        <f>'2'!J21</f>
        <v>1277</v>
      </c>
      <c r="Q21" s="28">
        <f t="shared" si="2"/>
        <v>0.9372079271686411</v>
      </c>
    </row>
    <row r="22" spans="1:17" s="21" customFormat="1" ht="29.25" hidden="1" customHeight="1" x14ac:dyDescent="0.2">
      <c r="A22" s="198" t="s">
        <v>133</v>
      </c>
      <c r="B22" s="199" t="s">
        <v>106</v>
      </c>
      <c r="C22" s="111" t="s">
        <v>78</v>
      </c>
      <c r="D22" s="111" t="s">
        <v>175</v>
      </c>
      <c r="E22" s="111" t="s">
        <v>132</v>
      </c>
      <c r="F22" s="188" t="s">
        <v>132</v>
      </c>
      <c r="G22" s="17">
        <f t="shared" ref="G22:L22" si="7">G23</f>
        <v>0</v>
      </c>
      <c r="H22" s="17">
        <f t="shared" si="7"/>
        <v>0</v>
      </c>
      <c r="I22" s="17">
        <f t="shared" si="7"/>
        <v>0</v>
      </c>
      <c r="J22" s="17">
        <f t="shared" si="7"/>
        <v>67.400000000000006</v>
      </c>
      <c r="K22" s="17">
        <f t="shared" si="7"/>
        <v>0</v>
      </c>
      <c r="L22" s="17">
        <f t="shared" si="7"/>
        <v>0</v>
      </c>
      <c r="M22" s="17">
        <f>'2'!G22</f>
        <v>0</v>
      </c>
      <c r="N22" s="17"/>
      <c r="O22" s="17"/>
      <c r="P22" s="17"/>
      <c r="Q22" s="28" t="e">
        <f t="shared" si="2"/>
        <v>#DIV/0!</v>
      </c>
    </row>
    <row r="23" spans="1:17" s="21" customFormat="1" ht="38.25" hidden="1" x14ac:dyDescent="0.2">
      <c r="A23" s="198" t="s">
        <v>164</v>
      </c>
      <c r="B23" s="199" t="s">
        <v>106</v>
      </c>
      <c r="C23" s="114" t="s">
        <v>78</v>
      </c>
      <c r="D23" s="114" t="s">
        <v>175</v>
      </c>
      <c r="E23" s="114" t="s">
        <v>163</v>
      </c>
      <c r="F23" s="189" t="s">
        <v>163</v>
      </c>
      <c r="G23" s="17">
        <f t="shared" ref="G23:L23" si="8">G24+G29</f>
        <v>0</v>
      </c>
      <c r="H23" s="17">
        <f t="shared" si="8"/>
        <v>0</v>
      </c>
      <c r="I23" s="17">
        <f t="shared" si="8"/>
        <v>0</v>
      </c>
      <c r="J23" s="17">
        <f t="shared" si="8"/>
        <v>67.400000000000006</v>
      </c>
      <c r="K23" s="17">
        <f t="shared" si="8"/>
        <v>0</v>
      </c>
      <c r="L23" s="17">
        <f t="shared" si="8"/>
        <v>0</v>
      </c>
      <c r="M23" s="17">
        <f>'2'!G23</f>
        <v>0</v>
      </c>
      <c r="N23" s="17"/>
      <c r="O23" s="17"/>
      <c r="P23" s="17"/>
      <c r="Q23" s="28" t="e">
        <f t="shared" si="2"/>
        <v>#DIV/0!</v>
      </c>
    </row>
    <row r="24" spans="1:17" s="4" customFormat="1" ht="99" hidden="1" customHeight="1" x14ac:dyDescent="0.2">
      <c r="A24" s="198" t="s">
        <v>174</v>
      </c>
      <c r="B24" s="199" t="s">
        <v>106</v>
      </c>
      <c r="C24" s="111" t="s">
        <v>78</v>
      </c>
      <c r="D24" s="111" t="s">
        <v>173</v>
      </c>
      <c r="E24" s="111"/>
      <c r="F24" s="188"/>
      <c r="G24" s="30">
        <f>G25</f>
        <v>0</v>
      </c>
      <c r="H24" s="30">
        <f>H25</f>
        <v>0</v>
      </c>
      <c r="I24" s="30">
        <f>I25</f>
        <v>0</v>
      </c>
      <c r="J24" s="30">
        <f>J25+38.7+28.7</f>
        <v>67.400000000000006</v>
      </c>
      <c r="K24" s="30">
        <f>K25</f>
        <v>0</v>
      </c>
      <c r="L24" s="30">
        <f>L25</f>
        <v>0</v>
      </c>
      <c r="M24" s="17">
        <f>'2'!G24</f>
        <v>0</v>
      </c>
      <c r="N24" s="17"/>
      <c r="O24" s="30"/>
      <c r="P24" s="30"/>
      <c r="Q24" s="28" t="e">
        <f t="shared" si="2"/>
        <v>#DIV/0!</v>
      </c>
    </row>
    <row r="25" spans="1:17" s="21" customFormat="1" ht="23.25" hidden="1" customHeight="1" x14ac:dyDescent="0.2">
      <c r="A25" s="198" t="s">
        <v>172</v>
      </c>
      <c r="B25" s="199" t="s">
        <v>106</v>
      </c>
      <c r="C25" s="111" t="s">
        <v>78</v>
      </c>
      <c r="D25" s="111" t="s">
        <v>169</v>
      </c>
      <c r="E25" s="111"/>
      <c r="F25" s="188"/>
      <c r="G25" s="17">
        <f t="shared" ref="G25:L25" si="9">G26+G27</f>
        <v>0</v>
      </c>
      <c r="H25" s="17">
        <f t="shared" si="9"/>
        <v>0</v>
      </c>
      <c r="I25" s="17">
        <f t="shared" si="9"/>
        <v>0</v>
      </c>
      <c r="J25" s="17">
        <f t="shared" si="9"/>
        <v>0</v>
      </c>
      <c r="K25" s="17">
        <f t="shared" si="9"/>
        <v>0</v>
      </c>
      <c r="L25" s="17">
        <f t="shared" si="9"/>
        <v>0</v>
      </c>
      <c r="M25" s="17">
        <f>'2'!G25</f>
        <v>0</v>
      </c>
      <c r="N25" s="17"/>
      <c r="O25" s="17"/>
      <c r="P25" s="17"/>
      <c r="Q25" s="28" t="e">
        <f t="shared" si="2"/>
        <v>#DIV/0!</v>
      </c>
    </row>
    <row r="26" spans="1:17" s="21" customFormat="1" ht="36.75" hidden="1" customHeight="1" x14ac:dyDescent="0.2">
      <c r="A26" s="59" t="s">
        <v>361</v>
      </c>
      <c r="B26" s="108" t="s">
        <v>106</v>
      </c>
      <c r="C26" s="53" t="s">
        <v>78</v>
      </c>
      <c r="D26" s="53" t="s">
        <v>170</v>
      </c>
      <c r="E26" s="53" t="s">
        <v>125</v>
      </c>
      <c r="F26" s="187" t="s">
        <v>125</v>
      </c>
      <c r="G26" s="17"/>
      <c r="H26" s="17"/>
      <c r="I26" s="17"/>
      <c r="J26" s="17"/>
      <c r="K26" s="17"/>
      <c r="L26" s="17"/>
      <c r="M26" s="17">
        <f>'2'!G26</f>
        <v>0</v>
      </c>
      <c r="N26" s="17"/>
      <c r="O26" s="17">
        <v>0</v>
      </c>
      <c r="P26" s="17">
        <v>1</v>
      </c>
      <c r="Q26" s="28" t="e">
        <f t="shared" si="2"/>
        <v>#DIV/0!</v>
      </c>
    </row>
    <row r="27" spans="1:17" s="21" customFormat="1" ht="25.5" hidden="1" x14ac:dyDescent="0.2">
      <c r="A27" s="198" t="s">
        <v>133</v>
      </c>
      <c r="B27" s="199" t="s">
        <v>106</v>
      </c>
      <c r="C27" s="111" t="s">
        <v>78</v>
      </c>
      <c r="D27" s="111" t="s">
        <v>169</v>
      </c>
      <c r="E27" s="111" t="s">
        <v>132</v>
      </c>
      <c r="F27" s="188" t="s">
        <v>132</v>
      </c>
      <c r="G27" s="17"/>
      <c r="H27" s="17"/>
      <c r="I27" s="17"/>
      <c r="J27" s="17"/>
      <c r="K27" s="17"/>
      <c r="L27" s="17"/>
      <c r="M27" s="17">
        <f>'2'!G27</f>
        <v>0</v>
      </c>
      <c r="N27" s="17"/>
      <c r="O27" s="17"/>
      <c r="P27" s="17"/>
      <c r="Q27" s="28" t="e">
        <f t="shared" si="2"/>
        <v>#DIV/0!</v>
      </c>
    </row>
    <row r="28" spans="1:17" s="21" customFormat="1" ht="49.5" hidden="1" customHeight="1" x14ac:dyDescent="0.2">
      <c r="A28" s="198" t="s">
        <v>131</v>
      </c>
      <c r="B28" s="199" t="s">
        <v>106</v>
      </c>
      <c r="C28" s="114" t="s">
        <v>78</v>
      </c>
      <c r="D28" s="114" t="s">
        <v>169</v>
      </c>
      <c r="E28" s="114" t="s">
        <v>130</v>
      </c>
      <c r="F28" s="189" t="s">
        <v>130</v>
      </c>
      <c r="G28" s="17"/>
      <c r="H28" s="17"/>
      <c r="I28" s="17"/>
      <c r="J28" s="17"/>
      <c r="K28" s="17"/>
      <c r="L28" s="17"/>
      <c r="M28" s="17">
        <f>'2'!G28</f>
        <v>0</v>
      </c>
      <c r="N28" s="17"/>
      <c r="O28" s="17"/>
      <c r="P28" s="17"/>
      <c r="Q28" s="28" t="e">
        <f t="shared" si="2"/>
        <v>#DIV/0!</v>
      </c>
    </row>
    <row r="29" spans="1:17" s="4" customFormat="1" ht="40.5" hidden="1" customHeight="1" x14ac:dyDescent="0.2">
      <c r="A29" s="198" t="s">
        <v>164</v>
      </c>
      <c r="B29" s="199" t="s">
        <v>106</v>
      </c>
      <c r="C29" s="114" t="s">
        <v>78</v>
      </c>
      <c r="D29" s="114" t="s">
        <v>169</v>
      </c>
      <c r="E29" s="114" t="s">
        <v>163</v>
      </c>
      <c r="F29" s="189" t="s">
        <v>163</v>
      </c>
      <c r="G29" s="30">
        <f t="shared" ref="G29:L30" si="10">G30</f>
        <v>0</v>
      </c>
      <c r="H29" s="30">
        <f t="shared" si="10"/>
        <v>0</v>
      </c>
      <c r="I29" s="30">
        <f t="shared" si="10"/>
        <v>0</v>
      </c>
      <c r="J29" s="30">
        <f t="shared" si="10"/>
        <v>0</v>
      </c>
      <c r="K29" s="30">
        <f t="shared" si="10"/>
        <v>0</v>
      </c>
      <c r="L29" s="30">
        <f t="shared" si="10"/>
        <v>0</v>
      </c>
      <c r="M29" s="17">
        <f>'2'!G29</f>
        <v>0</v>
      </c>
      <c r="N29" s="17"/>
      <c r="O29" s="30"/>
      <c r="P29" s="30"/>
      <c r="Q29" s="28" t="e">
        <f t="shared" si="2"/>
        <v>#DIV/0!</v>
      </c>
    </row>
    <row r="30" spans="1:17" s="21" customFormat="1" ht="51" hidden="1" x14ac:dyDescent="0.2">
      <c r="A30" s="54" t="s">
        <v>380</v>
      </c>
      <c r="B30" s="108" t="s">
        <v>106</v>
      </c>
      <c r="C30" s="31" t="s">
        <v>78</v>
      </c>
      <c r="D30" s="31" t="s">
        <v>170</v>
      </c>
      <c r="E30" s="31" t="s">
        <v>125</v>
      </c>
      <c r="F30" s="83" t="s">
        <v>125</v>
      </c>
      <c r="G30" s="17">
        <f t="shared" si="10"/>
        <v>0</v>
      </c>
      <c r="H30" s="17">
        <f t="shared" si="10"/>
        <v>0</v>
      </c>
      <c r="I30" s="17">
        <f t="shared" si="10"/>
        <v>0</v>
      </c>
      <c r="J30" s="17">
        <f t="shared" si="10"/>
        <v>0</v>
      </c>
      <c r="K30" s="17">
        <f t="shared" si="10"/>
        <v>0</v>
      </c>
      <c r="L30" s="17">
        <f t="shared" si="10"/>
        <v>0</v>
      </c>
      <c r="M30" s="17">
        <f>'2'!G30</f>
        <v>14500</v>
      </c>
      <c r="N30" s="17">
        <f>'2'!H30</f>
        <v>0</v>
      </c>
      <c r="O30" s="17">
        <f>'2'!I30</f>
        <v>0</v>
      </c>
      <c r="P30" s="17">
        <f>'2'!J30</f>
        <v>0</v>
      </c>
      <c r="Q30" s="28">
        <f t="shared" si="2"/>
        <v>0</v>
      </c>
    </row>
    <row r="31" spans="1:17" s="21" customFormat="1" ht="117.75" hidden="1" customHeight="1" x14ac:dyDescent="0.2">
      <c r="A31" s="59" t="s">
        <v>168</v>
      </c>
      <c r="B31" s="108" t="s">
        <v>106</v>
      </c>
      <c r="C31" s="53" t="s">
        <v>78</v>
      </c>
      <c r="D31" s="53" t="s">
        <v>167</v>
      </c>
      <c r="E31" s="53" t="s">
        <v>134</v>
      </c>
      <c r="F31" s="187" t="s">
        <v>134</v>
      </c>
      <c r="G31" s="17"/>
      <c r="H31" s="17"/>
      <c r="I31" s="17"/>
      <c r="J31" s="17"/>
      <c r="K31" s="17"/>
      <c r="L31" s="17"/>
      <c r="M31" s="17">
        <f>'2'!G31</f>
        <v>59700</v>
      </c>
      <c r="N31" s="17">
        <f>'2'!H31</f>
        <v>0</v>
      </c>
      <c r="O31" s="17">
        <f>'2'!I31</f>
        <v>0</v>
      </c>
      <c r="P31" s="17">
        <f>'2'!J31</f>
        <v>0</v>
      </c>
      <c r="Q31" s="28">
        <f t="shared" si="2"/>
        <v>0</v>
      </c>
    </row>
    <row r="32" spans="1:17" s="56" customFormat="1" ht="53.25" customHeight="1" x14ac:dyDescent="0.2">
      <c r="A32" s="89" t="str">
        <f>'2'!A32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32" s="343" t="s">
        <v>106</v>
      </c>
      <c r="C32" s="53" t="s">
        <v>78</v>
      </c>
      <c r="D32" s="31" t="s">
        <v>403</v>
      </c>
      <c r="E32" s="31" t="s">
        <v>134</v>
      </c>
      <c r="F32" s="188" t="s">
        <v>123</v>
      </c>
      <c r="G32" s="58"/>
      <c r="H32" s="58"/>
      <c r="I32" s="58"/>
      <c r="J32" s="58"/>
      <c r="K32" s="58"/>
      <c r="L32" s="58"/>
      <c r="M32" s="29"/>
      <c r="N32" s="29">
        <f>'2'!H32</f>
        <v>65.099999999999994</v>
      </c>
      <c r="O32" s="29"/>
      <c r="P32" s="29">
        <f>'2'!J32</f>
        <v>65.099999999999994</v>
      </c>
      <c r="Q32" s="28">
        <f>P32/N32</f>
        <v>1</v>
      </c>
    </row>
    <row r="33" spans="1:17" s="27" customFormat="1" ht="53.25" hidden="1" customHeight="1" x14ac:dyDescent="0.2">
      <c r="A33" s="198" t="s">
        <v>122</v>
      </c>
      <c r="B33" s="211" t="s">
        <v>106</v>
      </c>
      <c r="C33" s="114" t="s">
        <v>78</v>
      </c>
      <c r="D33" s="114" t="s">
        <v>169</v>
      </c>
      <c r="E33" s="114" t="s">
        <v>119</v>
      </c>
      <c r="F33" s="189" t="s">
        <v>119</v>
      </c>
      <c r="G33" s="45">
        <f t="shared" ref="G33:L34" si="11">G34</f>
        <v>0</v>
      </c>
      <c r="H33" s="45">
        <f t="shared" si="11"/>
        <v>0</v>
      </c>
      <c r="I33" s="45">
        <f t="shared" si="11"/>
        <v>0</v>
      </c>
      <c r="J33" s="45">
        <f t="shared" si="11"/>
        <v>0</v>
      </c>
      <c r="K33" s="45">
        <f t="shared" si="11"/>
        <v>0</v>
      </c>
      <c r="L33" s="45">
        <f t="shared" si="11"/>
        <v>0</v>
      </c>
      <c r="M33" s="45"/>
      <c r="N33" s="45"/>
      <c r="O33" s="45"/>
      <c r="P33" s="45"/>
      <c r="Q33" s="28" t="e">
        <f t="shared" si="2"/>
        <v>#DIV/0!</v>
      </c>
    </row>
    <row r="34" spans="1:17" s="15" customFormat="1" ht="57.75" customHeight="1" x14ac:dyDescent="0.2">
      <c r="A34" s="55" t="s">
        <v>166</v>
      </c>
      <c r="B34" s="194" t="s">
        <v>106</v>
      </c>
      <c r="C34" s="46" t="s">
        <v>110</v>
      </c>
      <c r="D34" s="46"/>
      <c r="E34" s="46"/>
      <c r="F34" s="185"/>
      <c r="G34" s="17">
        <f t="shared" si="11"/>
        <v>0</v>
      </c>
      <c r="H34" s="17">
        <f t="shared" si="11"/>
        <v>0</v>
      </c>
      <c r="I34" s="17">
        <f t="shared" si="11"/>
        <v>0</v>
      </c>
      <c r="J34" s="17">
        <f t="shared" si="11"/>
        <v>0</v>
      </c>
      <c r="K34" s="17">
        <f t="shared" si="11"/>
        <v>0</v>
      </c>
      <c r="L34" s="17">
        <f t="shared" si="11"/>
        <v>0</v>
      </c>
      <c r="M34" s="17">
        <f t="shared" ref="M34:P35" si="12">M35</f>
        <v>1199600</v>
      </c>
      <c r="N34" s="51">
        <f t="shared" si="12"/>
        <v>861</v>
      </c>
      <c r="O34" s="51">
        <f t="shared" si="12"/>
        <v>790841.88</v>
      </c>
      <c r="P34" s="51">
        <f t="shared" si="12"/>
        <v>853.2</v>
      </c>
      <c r="Q34" s="34">
        <f t="shared" si="2"/>
        <v>0.65925465155051688</v>
      </c>
    </row>
    <row r="35" spans="1:17" s="15" customFormat="1" ht="38.25" x14ac:dyDescent="0.2">
      <c r="A35" s="54" t="s">
        <v>309</v>
      </c>
      <c r="B35" s="108" t="s">
        <v>106</v>
      </c>
      <c r="C35" s="53" t="s">
        <v>110</v>
      </c>
      <c r="D35" s="53" t="s">
        <v>310</v>
      </c>
      <c r="E35" s="53"/>
      <c r="F35" s="187"/>
      <c r="G35" s="17">
        <f t="shared" ref="G35:L35" si="13">G40+G44</f>
        <v>0</v>
      </c>
      <c r="H35" s="17">
        <f t="shared" si="13"/>
        <v>0</v>
      </c>
      <c r="I35" s="17">
        <f t="shared" si="13"/>
        <v>0</v>
      </c>
      <c r="J35" s="17">
        <f t="shared" si="13"/>
        <v>0</v>
      </c>
      <c r="K35" s="17">
        <f t="shared" si="13"/>
        <v>0</v>
      </c>
      <c r="L35" s="17">
        <f t="shared" si="13"/>
        <v>0</v>
      </c>
      <c r="M35" s="17">
        <f t="shared" si="12"/>
        <v>1199600</v>
      </c>
      <c r="N35" s="17">
        <f t="shared" si="12"/>
        <v>861</v>
      </c>
      <c r="O35" s="17">
        <f t="shared" si="12"/>
        <v>790841.88</v>
      </c>
      <c r="P35" s="17">
        <f t="shared" si="12"/>
        <v>853.2</v>
      </c>
      <c r="Q35" s="28">
        <f t="shared" si="2"/>
        <v>0.65925465155051688</v>
      </c>
    </row>
    <row r="36" spans="1:17" s="42" customFormat="1" ht="38.25" x14ac:dyDescent="0.2">
      <c r="A36" s="54" t="s">
        <v>313</v>
      </c>
      <c r="B36" s="108" t="s">
        <v>106</v>
      </c>
      <c r="C36" s="53" t="s">
        <v>110</v>
      </c>
      <c r="D36" s="53" t="s">
        <v>206</v>
      </c>
      <c r="E36" s="53"/>
      <c r="F36" s="187"/>
      <c r="G36" s="17">
        <f t="shared" ref="G36:L36" si="14">G37</f>
        <v>0</v>
      </c>
      <c r="H36" s="17">
        <f t="shared" si="14"/>
        <v>0</v>
      </c>
      <c r="I36" s="17">
        <f t="shared" si="14"/>
        <v>0</v>
      </c>
      <c r="J36" s="17">
        <f t="shared" si="14"/>
        <v>0</v>
      </c>
      <c r="K36" s="17">
        <f t="shared" si="14"/>
        <v>0</v>
      </c>
      <c r="L36" s="17">
        <f t="shared" si="14"/>
        <v>0</v>
      </c>
      <c r="M36" s="17">
        <f>M37+M39</f>
        <v>1199600</v>
      </c>
      <c r="N36" s="17">
        <f>N37+N39</f>
        <v>861</v>
      </c>
      <c r="O36" s="17">
        <f>O37+O39</f>
        <v>790841.88</v>
      </c>
      <c r="P36" s="17">
        <f>P37+P39</f>
        <v>853.2</v>
      </c>
      <c r="Q36" s="28">
        <f t="shared" si="2"/>
        <v>0.65925465155051688</v>
      </c>
    </row>
    <row r="37" spans="1:17" s="42" customFormat="1" ht="63.75" x14ac:dyDescent="0.2">
      <c r="A37" s="59" t="s">
        <v>381</v>
      </c>
      <c r="B37" s="108" t="s">
        <v>106</v>
      </c>
      <c r="C37" s="53" t="s">
        <v>110</v>
      </c>
      <c r="D37" s="53" t="s">
        <v>161</v>
      </c>
      <c r="E37" s="53" t="s">
        <v>125</v>
      </c>
      <c r="F37" s="187" t="s">
        <v>125</v>
      </c>
      <c r="G37" s="17">
        <f t="shared" ref="G37:L37" si="15">G38+G39</f>
        <v>0</v>
      </c>
      <c r="H37" s="17">
        <f t="shared" si="15"/>
        <v>0</v>
      </c>
      <c r="I37" s="17">
        <f t="shared" si="15"/>
        <v>0</v>
      </c>
      <c r="J37" s="17">
        <f t="shared" si="15"/>
        <v>0</v>
      </c>
      <c r="K37" s="17">
        <f t="shared" si="15"/>
        <v>0</v>
      </c>
      <c r="L37" s="17">
        <f t="shared" si="15"/>
        <v>0</v>
      </c>
      <c r="M37" s="17">
        <f>'2'!G37</f>
        <v>1199400</v>
      </c>
      <c r="N37" s="17">
        <f>'2'!H37</f>
        <v>861</v>
      </c>
      <c r="O37" s="17">
        <f>'2'!I37</f>
        <v>790687.86</v>
      </c>
      <c r="P37" s="17">
        <f>'2'!J37</f>
        <v>853.2</v>
      </c>
      <c r="Q37" s="28">
        <f t="shared" si="2"/>
        <v>0.65923616808404206</v>
      </c>
    </row>
    <row r="38" spans="1:17" s="42" customFormat="1" ht="25.5" hidden="1" x14ac:dyDescent="0.2">
      <c r="A38" s="89" t="s">
        <v>133</v>
      </c>
      <c r="B38" s="108" t="s">
        <v>106</v>
      </c>
      <c r="C38" s="53" t="s">
        <v>110</v>
      </c>
      <c r="D38" s="53" t="s">
        <v>153</v>
      </c>
      <c r="E38" s="53" t="s">
        <v>132</v>
      </c>
      <c r="F38" s="187" t="s">
        <v>132</v>
      </c>
      <c r="G38" s="17">
        <f>G43+G39</f>
        <v>0</v>
      </c>
      <c r="H38" s="17">
        <f>H43+H39</f>
        <v>0</v>
      </c>
      <c r="I38" s="17">
        <f>I43+I39</f>
        <v>0</v>
      </c>
      <c r="J38" s="17"/>
      <c r="K38" s="17">
        <f>K43+K39</f>
        <v>0</v>
      </c>
      <c r="L38" s="17">
        <f>L43+L39</f>
        <v>0</v>
      </c>
      <c r="M38" s="17"/>
      <c r="N38" s="17"/>
      <c r="O38" s="17"/>
      <c r="P38" s="17"/>
      <c r="Q38" s="28" t="e">
        <f t="shared" si="2"/>
        <v>#DIV/0!</v>
      </c>
    </row>
    <row r="39" spans="1:17" s="42" customFormat="1" ht="54.75" customHeight="1" x14ac:dyDescent="0.2">
      <c r="A39" s="89" t="s">
        <v>314</v>
      </c>
      <c r="B39" s="108" t="s">
        <v>106</v>
      </c>
      <c r="C39" s="53" t="s">
        <v>110</v>
      </c>
      <c r="D39" s="53" t="s">
        <v>161</v>
      </c>
      <c r="E39" s="53" t="s">
        <v>101</v>
      </c>
      <c r="F39" s="187" t="s">
        <v>101</v>
      </c>
      <c r="G39" s="17"/>
      <c r="H39" s="17"/>
      <c r="I39" s="17"/>
      <c r="J39" s="17"/>
      <c r="K39" s="17"/>
      <c r="L39" s="17"/>
      <c r="M39" s="17">
        <f>'2'!G39</f>
        <v>200</v>
      </c>
      <c r="N39" s="17">
        <f>'2'!H39</f>
        <v>0</v>
      </c>
      <c r="O39" s="17">
        <f>'2'!I39</f>
        <v>154.02000000000001</v>
      </c>
      <c r="P39" s="17">
        <f>'2'!J39</f>
        <v>0</v>
      </c>
      <c r="Q39" s="28">
        <f t="shared" si="2"/>
        <v>0.77010000000000001</v>
      </c>
    </row>
    <row r="40" spans="1:17" s="52" customFormat="1" ht="64.5" hidden="1" customHeight="1" x14ac:dyDescent="0.2">
      <c r="A40" s="61" t="s">
        <v>315</v>
      </c>
      <c r="B40" s="194" t="s">
        <v>106</v>
      </c>
      <c r="C40" s="35" t="s">
        <v>147</v>
      </c>
      <c r="D40" s="35"/>
      <c r="E40" s="35"/>
      <c r="F40" s="192"/>
      <c r="G40" s="29">
        <f t="shared" ref="G40:L40" si="16">G41</f>
        <v>0</v>
      </c>
      <c r="H40" s="29">
        <f t="shared" si="16"/>
        <v>0</v>
      </c>
      <c r="I40" s="29">
        <f t="shared" si="16"/>
        <v>0</v>
      </c>
      <c r="J40" s="29">
        <f t="shared" si="16"/>
        <v>0</v>
      </c>
      <c r="K40" s="29">
        <f t="shared" si="16"/>
        <v>0</v>
      </c>
      <c r="L40" s="29">
        <f t="shared" si="16"/>
        <v>0</v>
      </c>
      <c r="M40" s="30">
        <f t="shared" ref="M40:P41" si="17">M41</f>
        <v>0</v>
      </c>
      <c r="N40" s="30">
        <f t="shared" si="17"/>
        <v>0</v>
      </c>
      <c r="O40" s="30">
        <f t="shared" si="17"/>
        <v>0</v>
      </c>
      <c r="P40" s="30">
        <f t="shared" si="17"/>
        <v>0</v>
      </c>
      <c r="Q40" s="44" t="e">
        <f t="shared" si="2"/>
        <v>#DIV/0!</v>
      </c>
    </row>
    <row r="41" spans="1:17" s="42" customFormat="1" ht="25.5" hidden="1" x14ac:dyDescent="0.2">
      <c r="A41" s="59" t="s">
        <v>151</v>
      </c>
      <c r="B41" s="108" t="s">
        <v>106</v>
      </c>
      <c r="C41" s="53" t="s">
        <v>147</v>
      </c>
      <c r="D41" s="53" t="s">
        <v>150</v>
      </c>
      <c r="E41" s="53"/>
      <c r="F41" s="187"/>
      <c r="G41" s="17">
        <f t="shared" ref="G41:L41" si="18">G42+G43</f>
        <v>0</v>
      </c>
      <c r="H41" s="17">
        <f t="shared" si="18"/>
        <v>0</v>
      </c>
      <c r="I41" s="17">
        <f t="shared" si="18"/>
        <v>0</v>
      </c>
      <c r="J41" s="17">
        <f t="shared" si="18"/>
        <v>0</v>
      </c>
      <c r="K41" s="17">
        <f t="shared" si="18"/>
        <v>0</v>
      </c>
      <c r="L41" s="17">
        <f t="shared" si="18"/>
        <v>0</v>
      </c>
      <c r="M41" s="17">
        <f t="shared" si="17"/>
        <v>0</v>
      </c>
      <c r="N41" s="17">
        <f t="shared" si="17"/>
        <v>0</v>
      </c>
      <c r="O41" s="17">
        <f t="shared" si="17"/>
        <v>0</v>
      </c>
      <c r="P41" s="17">
        <f t="shared" si="17"/>
        <v>0</v>
      </c>
      <c r="Q41" s="44" t="e">
        <f t="shared" si="2"/>
        <v>#DIV/0!</v>
      </c>
    </row>
    <row r="42" spans="1:17" s="42" customFormat="1" ht="26.25" hidden="1" customHeight="1" x14ac:dyDescent="0.2">
      <c r="A42" s="59" t="s">
        <v>205</v>
      </c>
      <c r="B42" s="108" t="s">
        <v>106</v>
      </c>
      <c r="C42" s="53" t="s">
        <v>147</v>
      </c>
      <c r="D42" s="53" t="s">
        <v>149</v>
      </c>
      <c r="E42" s="53"/>
      <c r="F42" s="187"/>
      <c r="G42" s="17"/>
      <c r="H42" s="17"/>
      <c r="I42" s="17"/>
      <c r="J42" s="17"/>
      <c r="K42" s="17"/>
      <c r="L42" s="17"/>
      <c r="M42" s="17">
        <f>M43+M71</f>
        <v>0</v>
      </c>
      <c r="N42" s="17">
        <f>N43+N71</f>
        <v>0</v>
      </c>
      <c r="O42" s="17">
        <f>O43+O71</f>
        <v>0</v>
      </c>
      <c r="P42" s="17">
        <f>P43+P71</f>
        <v>0</v>
      </c>
      <c r="Q42" s="44" t="e">
        <f t="shared" si="2"/>
        <v>#DIV/0!</v>
      </c>
    </row>
    <row r="43" spans="1:17" s="42" customFormat="1" ht="37.5" hidden="1" customHeight="1" x14ac:dyDescent="0.2">
      <c r="A43" s="59" t="s">
        <v>204</v>
      </c>
      <c r="B43" s="108" t="s">
        <v>106</v>
      </c>
      <c r="C43" s="53" t="s">
        <v>147</v>
      </c>
      <c r="D43" s="53" t="s">
        <v>146</v>
      </c>
      <c r="E43" s="53" t="s">
        <v>125</v>
      </c>
      <c r="F43" s="187" t="s">
        <v>125</v>
      </c>
      <c r="G43" s="17"/>
      <c r="H43" s="17"/>
      <c r="I43" s="17"/>
      <c r="J43" s="17"/>
      <c r="K43" s="17"/>
      <c r="L43" s="17"/>
      <c r="M43" s="17">
        <v>0</v>
      </c>
      <c r="N43" s="17">
        <v>0</v>
      </c>
      <c r="O43" s="17">
        <v>0</v>
      </c>
      <c r="P43" s="17">
        <v>0</v>
      </c>
      <c r="Q43" s="44" t="e">
        <f t="shared" si="2"/>
        <v>#DIV/0!</v>
      </c>
    </row>
    <row r="44" spans="1:17" s="52" customFormat="1" ht="155.25" hidden="1" customHeight="1" x14ac:dyDescent="0.2">
      <c r="A44" s="231" t="s">
        <v>164</v>
      </c>
      <c r="B44" s="194" t="s">
        <v>106</v>
      </c>
      <c r="C44" s="232" t="s">
        <v>110</v>
      </c>
      <c r="D44" s="232" t="s">
        <v>153</v>
      </c>
      <c r="E44" s="232" t="s">
        <v>163</v>
      </c>
      <c r="F44" s="236" t="s">
        <v>163</v>
      </c>
      <c r="G44" s="29">
        <f t="shared" ref="G44:L44" si="19">G45</f>
        <v>0</v>
      </c>
      <c r="H44" s="29">
        <f t="shared" si="19"/>
        <v>0</v>
      </c>
      <c r="I44" s="29">
        <f t="shared" si="19"/>
        <v>0</v>
      </c>
      <c r="J44" s="29">
        <f t="shared" si="19"/>
        <v>0</v>
      </c>
      <c r="K44" s="29">
        <f t="shared" si="19"/>
        <v>0</v>
      </c>
      <c r="L44" s="29">
        <f t="shared" si="19"/>
        <v>0</v>
      </c>
      <c r="M44" s="29"/>
      <c r="N44" s="29"/>
      <c r="O44" s="29"/>
      <c r="P44" s="29"/>
      <c r="Q44" s="44" t="e">
        <f t="shared" si="2"/>
        <v>#DIV/0!</v>
      </c>
    </row>
    <row r="45" spans="1:17" s="42" customFormat="1" ht="216.75" hidden="1" x14ac:dyDescent="0.2">
      <c r="A45" s="59" t="s">
        <v>316</v>
      </c>
      <c r="B45" s="194" t="s">
        <v>106</v>
      </c>
      <c r="C45" s="53" t="s">
        <v>110</v>
      </c>
      <c r="D45" s="53" t="s">
        <v>161</v>
      </c>
      <c r="E45" s="53" t="s">
        <v>125</v>
      </c>
      <c r="F45" s="187" t="s">
        <v>125</v>
      </c>
      <c r="G45" s="17">
        <f t="shared" ref="G45:L45" si="20">G46+G47</f>
        <v>0</v>
      </c>
      <c r="H45" s="17">
        <f t="shared" si="20"/>
        <v>0</v>
      </c>
      <c r="I45" s="17">
        <f t="shared" si="20"/>
        <v>0</v>
      </c>
      <c r="J45" s="17">
        <f t="shared" si="20"/>
        <v>0</v>
      </c>
      <c r="K45" s="17">
        <f t="shared" si="20"/>
        <v>0</v>
      </c>
      <c r="L45" s="17">
        <f t="shared" si="20"/>
        <v>0</v>
      </c>
      <c r="M45" s="17">
        <v>0</v>
      </c>
      <c r="N45" s="17">
        <v>0</v>
      </c>
      <c r="O45" s="17">
        <v>0</v>
      </c>
      <c r="P45" s="17">
        <v>0</v>
      </c>
      <c r="Q45" s="44" t="e">
        <f t="shared" si="2"/>
        <v>#DIV/0!</v>
      </c>
    </row>
    <row r="46" spans="1:17" s="42" customFormat="1" ht="38.25" hidden="1" x14ac:dyDescent="0.2">
      <c r="A46" s="231" t="s">
        <v>124</v>
      </c>
      <c r="B46" s="194" t="s">
        <v>106</v>
      </c>
      <c r="C46" s="53" t="s">
        <v>110</v>
      </c>
      <c r="D46" s="53" t="s">
        <v>153</v>
      </c>
      <c r="E46" s="53" t="s">
        <v>123</v>
      </c>
      <c r="F46" s="187" t="s">
        <v>123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44" t="e">
        <f t="shared" si="2"/>
        <v>#DIV/0!</v>
      </c>
    </row>
    <row r="47" spans="1:17" s="42" customFormat="1" ht="15" hidden="1" customHeight="1" x14ac:dyDescent="0.2">
      <c r="A47" s="231" t="s">
        <v>160</v>
      </c>
      <c r="B47" s="194" t="s">
        <v>106</v>
      </c>
      <c r="C47" s="233" t="s">
        <v>110</v>
      </c>
      <c r="D47" s="233" t="s">
        <v>153</v>
      </c>
      <c r="E47" s="233" t="s">
        <v>159</v>
      </c>
      <c r="F47" s="237" t="s">
        <v>159</v>
      </c>
      <c r="G47" s="17"/>
      <c r="H47" s="17"/>
      <c r="I47" s="17"/>
      <c r="J47" s="17">
        <v>0</v>
      </c>
      <c r="K47" s="17"/>
      <c r="L47" s="17"/>
      <c r="M47" s="17"/>
      <c r="N47" s="17"/>
      <c r="O47" s="17"/>
      <c r="P47" s="17"/>
      <c r="Q47" s="44" t="e">
        <f t="shared" si="2"/>
        <v>#DIV/0!</v>
      </c>
    </row>
    <row r="48" spans="1:17" s="50" customFormat="1" ht="27" hidden="1" customHeight="1" x14ac:dyDescent="0.2">
      <c r="A48" s="231" t="s">
        <v>122</v>
      </c>
      <c r="B48" s="194" t="s">
        <v>106</v>
      </c>
      <c r="C48" s="233" t="s">
        <v>110</v>
      </c>
      <c r="D48" s="233" t="s">
        <v>153</v>
      </c>
      <c r="E48" s="233" t="s">
        <v>119</v>
      </c>
      <c r="F48" s="237" t="s">
        <v>119</v>
      </c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44" t="e">
        <f t="shared" si="2"/>
        <v>#DIV/0!</v>
      </c>
    </row>
    <row r="49" spans="1:17" s="42" customFormat="1" ht="27" hidden="1" customHeight="1" x14ac:dyDescent="0.2">
      <c r="A49" s="231" t="s">
        <v>102</v>
      </c>
      <c r="B49" s="194" t="s">
        <v>106</v>
      </c>
      <c r="C49" s="53" t="s">
        <v>110</v>
      </c>
      <c r="D49" s="53" t="s">
        <v>153</v>
      </c>
      <c r="E49" s="31" t="s">
        <v>101</v>
      </c>
      <c r="F49" s="83" t="s">
        <v>101</v>
      </c>
      <c r="G49" s="17"/>
      <c r="H49" s="17"/>
      <c r="I49" s="17"/>
      <c r="J49" s="17"/>
      <c r="K49" s="17"/>
      <c r="L49" s="17"/>
      <c r="M49" s="43">
        <v>0</v>
      </c>
      <c r="N49" s="43">
        <v>0</v>
      </c>
      <c r="O49" s="43">
        <v>0</v>
      </c>
      <c r="P49" s="43">
        <v>0</v>
      </c>
      <c r="Q49" s="44" t="e">
        <f t="shared" si="2"/>
        <v>#DIV/0!</v>
      </c>
    </row>
    <row r="50" spans="1:17" s="42" customFormat="1" ht="41.25" hidden="1" customHeight="1" x14ac:dyDescent="0.2">
      <c r="A50" s="231" t="s">
        <v>158</v>
      </c>
      <c r="B50" s="194" t="s">
        <v>106</v>
      </c>
      <c r="C50" s="53" t="s">
        <v>110</v>
      </c>
      <c r="D50" s="53" t="s">
        <v>153</v>
      </c>
      <c r="E50" s="31" t="s">
        <v>157</v>
      </c>
      <c r="F50" s="83" t="s">
        <v>157</v>
      </c>
      <c r="G50" s="17"/>
      <c r="H50" s="17"/>
      <c r="I50" s="17"/>
      <c r="J50" s="17"/>
      <c r="K50" s="17"/>
      <c r="L50" s="17"/>
      <c r="M50" s="43"/>
      <c r="N50" s="43"/>
      <c r="O50" s="43"/>
      <c r="P50" s="43"/>
      <c r="Q50" s="44" t="e">
        <f t="shared" si="2"/>
        <v>#DIV/0!</v>
      </c>
    </row>
    <row r="51" spans="1:17" s="42" customFormat="1" ht="54" hidden="1" customHeight="1" x14ac:dyDescent="0.2">
      <c r="A51" s="231" t="s">
        <v>156</v>
      </c>
      <c r="B51" s="194" t="s">
        <v>106</v>
      </c>
      <c r="C51" s="232" t="s">
        <v>110</v>
      </c>
      <c r="D51" s="232" t="s">
        <v>153</v>
      </c>
      <c r="E51" s="232" t="s">
        <v>155</v>
      </c>
      <c r="F51" s="236" t="s">
        <v>155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44" t="e">
        <f t="shared" si="2"/>
        <v>#DIV/0!</v>
      </c>
    </row>
    <row r="52" spans="1:17" s="42" customFormat="1" ht="38.25" hidden="1" customHeight="1" x14ac:dyDescent="0.2">
      <c r="A52" s="231" t="s">
        <v>154</v>
      </c>
      <c r="B52" s="194" t="s">
        <v>106</v>
      </c>
      <c r="C52" s="232" t="s">
        <v>110</v>
      </c>
      <c r="D52" s="232" t="s">
        <v>153</v>
      </c>
      <c r="E52" s="232" t="s">
        <v>152</v>
      </c>
      <c r="F52" s="236" t="s">
        <v>152</v>
      </c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44" t="e">
        <f t="shared" si="2"/>
        <v>#DIV/0!</v>
      </c>
    </row>
    <row r="53" spans="1:17" s="42" customFormat="1" ht="40.5" hidden="1" customHeight="1" x14ac:dyDescent="0.2">
      <c r="A53" s="55" t="s">
        <v>145</v>
      </c>
      <c r="B53" s="194" t="s">
        <v>106</v>
      </c>
      <c r="C53" s="46" t="s">
        <v>140</v>
      </c>
      <c r="D53" s="46"/>
      <c r="E53" s="46"/>
      <c r="F53" s="185"/>
      <c r="G53" s="17"/>
      <c r="H53" s="17"/>
      <c r="I53" s="17"/>
      <c r="J53" s="17"/>
      <c r="K53" s="17"/>
      <c r="L53" s="17"/>
      <c r="M53" s="17">
        <f t="shared" ref="M53:P54" si="21">M54</f>
        <v>0</v>
      </c>
      <c r="N53" s="17">
        <f t="shared" si="21"/>
        <v>0</v>
      </c>
      <c r="O53" s="17">
        <f t="shared" si="21"/>
        <v>0</v>
      </c>
      <c r="P53" s="17">
        <f t="shared" si="21"/>
        <v>0</v>
      </c>
      <c r="Q53" s="44" t="e">
        <f t="shared" si="2"/>
        <v>#DIV/0!</v>
      </c>
    </row>
    <row r="54" spans="1:17" s="42" customFormat="1" ht="40.5" hidden="1" customHeight="1" x14ac:dyDescent="0.2">
      <c r="A54" s="59" t="s">
        <v>317</v>
      </c>
      <c r="B54" s="194" t="s">
        <v>106</v>
      </c>
      <c r="C54" s="31" t="s">
        <v>140</v>
      </c>
      <c r="D54" s="31" t="s">
        <v>318</v>
      </c>
      <c r="E54" s="31"/>
      <c r="F54" s="83"/>
      <c r="G54" s="17"/>
      <c r="H54" s="17"/>
      <c r="I54" s="17"/>
      <c r="J54" s="17"/>
      <c r="K54" s="17"/>
      <c r="L54" s="17"/>
      <c r="M54" s="17">
        <f t="shared" si="21"/>
        <v>0</v>
      </c>
      <c r="N54" s="17">
        <f t="shared" si="21"/>
        <v>0</v>
      </c>
      <c r="O54" s="17">
        <f t="shared" si="21"/>
        <v>0</v>
      </c>
      <c r="P54" s="17">
        <f t="shared" si="21"/>
        <v>0</v>
      </c>
      <c r="Q54" s="44" t="e">
        <f t="shared" si="2"/>
        <v>#DIV/0!</v>
      </c>
    </row>
    <row r="55" spans="1:17" s="15" customFormat="1" ht="51" hidden="1" x14ac:dyDescent="0.2">
      <c r="A55" s="59" t="s">
        <v>103</v>
      </c>
      <c r="B55" s="194" t="s">
        <v>106</v>
      </c>
      <c r="C55" s="31" t="s">
        <v>140</v>
      </c>
      <c r="D55" s="31" t="s">
        <v>319</v>
      </c>
      <c r="E55" s="31"/>
      <c r="F55" s="83"/>
      <c r="G55" s="22">
        <f t="shared" ref="G55:L56" si="22">G56</f>
        <v>0</v>
      </c>
      <c r="H55" s="22">
        <f t="shared" si="22"/>
        <v>0</v>
      </c>
      <c r="I55" s="22">
        <f t="shared" si="22"/>
        <v>0</v>
      </c>
      <c r="J55" s="22">
        <f t="shared" si="22"/>
        <v>0</v>
      </c>
      <c r="K55" s="22">
        <f t="shared" si="22"/>
        <v>0</v>
      </c>
      <c r="L55" s="22">
        <f t="shared" si="22"/>
        <v>0</v>
      </c>
      <c r="M55" s="22">
        <f>M56+M60</f>
        <v>0</v>
      </c>
      <c r="N55" s="22">
        <f>N56+N60</f>
        <v>0</v>
      </c>
      <c r="O55" s="22">
        <f>O56+O60</f>
        <v>0</v>
      </c>
      <c r="P55" s="22">
        <f>P56+P60</f>
        <v>0</v>
      </c>
      <c r="Q55" s="44" t="e">
        <f t="shared" si="2"/>
        <v>#DIV/0!</v>
      </c>
    </row>
    <row r="56" spans="1:17" s="15" customFormat="1" ht="38.25" hidden="1" customHeight="1" x14ac:dyDescent="0.2">
      <c r="A56" s="89" t="s">
        <v>320</v>
      </c>
      <c r="B56" s="194" t="s">
        <v>106</v>
      </c>
      <c r="C56" s="31" t="s">
        <v>140</v>
      </c>
      <c r="D56" s="31" t="s">
        <v>321</v>
      </c>
      <c r="E56" s="31" t="s">
        <v>125</v>
      </c>
      <c r="F56" s="83" t="s">
        <v>125</v>
      </c>
      <c r="G56" s="17">
        <f t="shared" si="22"/>
        <v>0</v>
      </c>
      <c r="H56" s="17">
        <f t="shared" si="22"/>
        <v>0</v>
      </c>
      <c r="I56" s="17">
        <f t="shared" si="22"/>
        <v>0</v>
      </c>
      <c r="J56" s="17">
        <f t="shared" si="22"/>
        <v>0</v>
      </c>
      <c r="K56" s="17">
        <f t="shared" si="22"/>
        <v>0</v>
      </c>
      <c r="L56" s="17">
        <f t="shared" si="22"/>
        <v>0</v>
      </c>
      <c r="M56" s="17">
        <v>0</v>
      </c>
      <c r="N56" s="17">
        <v>0</v>
      </c>
      <c r="O56" s="17">
        <v>0</v>
      </c>
      <c r="P56" s="17">
        <v>0</v>
      </c>
      <c r="Q56" s="44" t="e">
        <f t="shared" si="2"/>
        <v>#DIV/0!</v>
      </c>
    </row>
    <row r="57" spans="1:17" s="15" customFormat="1" ht="17.25" hidden="1" customHeight="1" x14ac:dyDescent="0.2">
      <c r="A57" s="89" t="s">
        <v>126</v>
      </c>
      <c r="B57" s="194" t="s">
        <v>106</v>
      </c>
      <c r="C57" s="31" t="s">
        <v>140</v>
      </c>
      <c r="D57" s="31" t="s">
        <v>321</v>
      </c>
      <c r="E57" s="31" t="s">
        <v>125</v>
      </c>
      <c r="F57" s="83" t="s">
        <v>125</v>
      </c>
      <c r="G57" s="17">
        <f t="shared" ref="G57:L57" si="23">G58+G62</f>
        <v>0</v>
      </c>
      <c r="H57" s="17">
        <f t="shared" si="23"/>
        <v>0</v>
      </c>
      <c r="I57" s="17">
        <f t="shared" si="23"/>
        <v>0</v>
      </c>
      <c r="J57" s="17">
        <f t="shared" si="23"/>
        <v>0</v>
      </c>
      <c r="K57" s="17">
        <f t="shared" si="23"/>
        <v>0</v>
      </c>
      <c r="L57" s="17">
        <f t="shared" si="23"/>
        <v>0</v>
      </c>
      <c r="M57" s="17">
        <v>0</v>
      </c>
      <c r="N57" s="17">
        <v>0</v>
      </c>
      <c r="O57" s="17">
        <v>0</v>
      </c>
      <c r="P57" s="17">
        <v>0</v>
      </c>
      <c r="Q57" s="44" t="e">
        <f t="shared" si="2"/>
        <v>#DIV/0!</v>
      </c>
    </row>
    <row r="58" spans="1:17" s="15" customFormat="1" ht="38.25" hidden="1" x14ac:dyDescent="0.2">
      <c r="A58" s="89" t="s">
        <v>124</v>
      </c>
      <c r="B58" s="194" t="s">
        <v>106</v>
      </c>
      <c r="C58" s="31" t="s">
        <v>140</v>
      </c>
      <c r="D58" s="31" t="s">
        <v>144</v>
      </c>
      <c r="E58" s="31" t="s">
        <v>123</v>
      </c>
      <c r="F58" s="83" t="s">
        <v>123</v>
      </c>
      <c r="G58" s="17">
        <f t="shared" ref="G58:L60" si="24">G59</f>
        <v>0</v>
      </c>
      <c r="H58" s="17">
        <f t="shared" si="24"/>
        <v>0</v>
      </c>
      <c r="I58" s="17">
        <f t="shared" si="24"/>
        <v>0</v>
      </c>
      <c r="J58" s="17">
        <f t="shared" si="24"/>
        <v>0</v>
      </c>
      <c r="K58" s="17">
        <f t="shared" si="24"/>
        <v>0</v>
      </c>
      <c r="L58" s="17">
        <f t="shared" si="24"/>
        <v>0</v>
      </c>
      <c r="M58" s="17"/>
      <c r="N58" s="17"/>
      <c r="O58" s="17"/>
      <c r="P58" s="17"/>
      <c r="Q58" s="44" t="e">
        <f t="shared" si="2"/>
        <v>#DIV/0!</v>
      </c>
    </row>
    <row r="59" spans="1:17" s="15" customFormat="1" ht="38.25" hidden="1" x14ac:dyDescent="0.2">
      <c r="A59" s="89" t="s">
        <v>122</v>
      </c>
      <c r="B59" s="194" t="s">
        <v>106</v>
      </c>
      <c r="C59" s="31" t="s">
        <v>140</v>
      </c>
      <c r="D59" s="31" t="s">
        <v>144</v>
      </c>
      <c r="E59" s="31" t="s">
        <v>119</v>
      </c>
      <c r="F59" s="83" t="s">
        <v>119</v>
      </c>
      <c r="G59" s="17">
        <f t="shared" si="24"/>
        <v>0</v>
      </c>
      <c r="H59" s="17">
        <f t="shared" si="24"/>
        <v>0</v>
      </c>
      <c r="I59" s="17">
        <f t="shared" si="24"/>
        <v>0</v>
      </c>
      <c r="J59" s="17">
        <f t="shared" si="24"/>
        <v>0</v>
      </c>
      <c r="K59" s="17">
        <f t="shared" si="24"/>
        <v>0</v>
      </c>
      <c r="L59" s="17">
        <f t="shared" si="24"/>
        <v>0</v>
      </c>
      <c r="M59" s="17"/>
      <c r="N59" s="17"/>
      <c r="O59" s="17"/>
      <c r="P59" s="17"/>
      <c r="Q59" s="44" t="e">
        <f t="shared" si="2"/>
        <v>#DIV/0!</v>
      </c>
    </row>
    <row r="60" spans="1:17" s="15" customFormat="1" ht="25.5" hidden="1" x14ac:dyDescent="0.2">
      <c r="A60" s="89" t="s">
        <v>322</v>
      </c>
      <c r="B60" s="194" t="s">
        <v>106</v>
      </c>
      <c r="C60" s="31" t="s">
        <v>140</v>
      </c>
      <c r="D60" s="31" t="s">
        <v>323</v>
      </c>
      <c r="E60" s="31" t="s">
        <v>142</v>
      </c>
      <c r="F60" s="83" t="s">
        <v>142</v>
      </c>
      <c r="G60" s="17">
        <f t="shared" si="24"/>
        <v>0</v>
      </c>
      <c r="H60" s="17">
        <f t="shared" si="24"/>
        <v>0</v>
      </c>
      <c r="I60" s="17">
        <f t="shared" si="24"/>
        <v>0</v>
      </c>
      <c r="J60" s="17">
        <f t="shared" si="24"/>
        <v>0</v>
      </c>
      <c r="K60" s="17">
        <f t="shared" si="24"/>
        <v>0</v>
      </c>
      <c r="L60" s="17">
        <f t="shared" si="24"/>
        <v>0</v>
      </c>
      <c r="M60" s="17">
        <v>0</v>
      </c>
      <c r="N60" s="17">
        <v>0</v>
      </c>
      <c r="O60" s="17">
        <v>0</v>
      </c>
      <c r="P60" s="17">
        <v>0</v>
      </c>
      <c r="Q60" s="44" t="e">
        <f t="shared" si="2"/>
        <v>#DIV/0!</v>
      </c>
    </row>
    <row r="61" spans="1:17" s="15" customFormat="1" ht="25.5" hidden="1" x14ac:dyDescent="0.2">
      <c r="A61" s="89" t="s">
        <v>143</v>
      </c>
      <c r="B61" s="194" t="s">
        <v>106</v>
      </c>
      <c r="C61" s="31" t="s">
        <v>140</v>
      </c>
      <c r="D61" s="31" t="s">
        <v>323</v>
      </c>
      <c r="E61" s="31" t="s">
        <v>142</v>
      </c>
      <c r="F61" s="83" t="s">
        <v>142</v>
      </c>
      <c r="G61" s="17"/>
      <c r="H61" s="17"/>
      <c r="I61" s="17"/>
      <c r="J61" s="17"/>
      <c r="K61" s="17"/>
      <c r="L61" s="17"/>
      <c r="M61" s="17">
        <v>0</v>
      </c>
      <c r="N61" s="17">
        <v>0</v>
      </c>
      <c r="O61" s="17">
        <v>0</v>
      </c>
      <c r="P61" s="17">
        <v>0</v>
      </c>
      <c r="Q61" s="44" t="e">
        <f t="shared" si="2"/>
        <v>#DIV/0!</v>
      </c>
    </row>
    <row r="62" spans="1:17" s="15" customFormat="1" ht="24" hidden="1" customHeight="1" x14ac:dyDescent="0.2">
      <c r="A62" s="231" t="s">
        <v>141</v>
      </c>
      <c r="B62" s="194" t="s">
        <v>106</v>
      </c>
      <c r="C62" s="31" t="s">
        <v>140</v>
      </c>
      <c r="D62" s="31" t="s">
        <v>139</v>
      </c>
      <c r="E62" s="31" t="s">
        <v>138</v>
      </c>
      <c r="F62" s="83" t="s">
        <v>138</v>
      </c>
      <c r="G62" s="17">
        <f t="shared" ref="G62:L63" si="25">G63</f>
        <v>0</v>
      </c>
      <c r="H62" s="17">
        <f t="shared" si="25"/>
        <v>0</v>
      </c>
      <c r="I62" s="17">
        <f t="shared" si="25"/>
        <v>0</v>
      </c>
      <c r="J62" s="17">
        <f t="shared" si="25"/>
        <v>0</v>
      </c>
      <c r="K62" s="17">
        <f t="shared" si="25"/>
        <v>0</v>
      </c>
      <c r="L62" s="17">
        <f t="shared" si="25"/>
        <v>0</v>
      </c>
      <c r="M62" s="17"/>
      <c r="N62" s="17"/>
      <c r="O62" s="17"/>
      <c r="P62" s="17"/>
      <c r="Q62" s="44" t="e">
        <f t="shared" si="2"/>
        <v>#DIV/0!</v>
      </c>
    </row>
    <row r="63" spans="1:17" s="15" customFormat="1" ht="24" hidden="1" customHeight="1" x14ac:dyDescent="0.2">
      <c r="A63" s="59" t="s">
        <v>324</v>
      </c>
      <c r="B63" s="194" t="s">
        <v>106</v>
      </c>
      <c r="C63" s="31" t="s">
        <v>110</v>
      </c>
      <c r="D63" s="31" t="s">
        <v>161</v>
      </c>
      <c r="E63" s="31" t="s">
        <v>101</v>
      </c>
      <c r="F63" s="83" t="s">
        <v>101</v>
      </c>
      <c r="G63" s="17">
        <f t="shared" si="25"/>
        <v>0</v>
      </c>
      <c r="H63" s="17">
        <f t="shared" si="25"/>
        <v>0</v>
      </c>
      <c r="I63" s="17">
        <f t="shared" si="25"/>
        <v>0</v>
      </c>
      <c r="J63" s="17">
        <f t="shared" si="25"/>
        <v>0</v>
      </c>
      <c r="K63" s="17">
        <f t="shared" si="25"/>
        <v>0</v>
      </c>
      <c r="L63" s="17">
        <f t="shared" si="25"/>
        <v>0</v>
      </c>
      <c r="M63" s="17">
        <v>0</v>
      </c>
      <c r="N63" s="17">
        <v>0</v>
      </c>
      <c r="O63" s="17">
        <v>0</v>
      </c>
      <c r="P63" s="17">
        <v>0</v>
      </c>
      <c r="Q63" s="44" t="e">
        <f t="shared" si="2"/>
        <v>#DIV/0!</v>
      </c>
    </row>
    <row r="64" spans="1:17" s="15" customFormat="1" ht="13.5" hidden="1" x14ac:dyDescent="0.25">
      <c r="A64" s="32" t="s">
        <v>137</v>
      </c>
      <c r="B64" s="195" t="s">
        <v>78</v>
      </c>
      <c r="C64" s="49"/>
      <c r="D64" s="49"/>
      <c r="E64" s="49"/>
      <c r="F64" s="186"/>
      <c r="G64" s="17">
        <f>G59</f>
        <v>0</v>
      </c>
      <c r="H64" s="17">
        <f>H59</f>
        <v>0</v>
      </c>
      <c r="I64" s="17">
        <f>I59</f>
        <v>0</v>
      </c>
      <c r="J64" s="17"/>
      <c r="K64" s="17">
        <f>K59</f>
        <v>0</v>
      </c>
      <c r="L64" s="17">
        <f>L59</f>
        <v>0</v>
      </c>
      <c r="M64" s="17">
        <f t="shared" ref="M64:P64" si="26">M65</f>
        <v>0</v>
      </c>
      <c r="N64" s="17">
        <f t="shared" si="26"/>
        <v>0</v>
      </c>
      <c r="O64" s="17">
        <f t="shared" si="26"/>
        <v>0</v>
      </c>
      <c r="P64" s="17">
        <f t="shared" si="26"/>
        <v>0</v>
      </c>
      <c r="Q64" s="44" t="e">
        <f t="shared" si="2"/>
        <v>#DIV/0!</v>
      </c>
    </row>
    <row r="65" spans="1:17" s="47" customFormat="1" ht="20.25" hidden="1" customHeight="1" x14ac:dyDescent="0.25">
      <c r="A65" s="55" t="s">
        <v>136</v>
      </c>
      <c r="B65" s="194" t="s">
        <v>78</v>
      </c>
      <c r="C65" s="46" t="s">
        <v>71</v>
      </c>
      <c r="D65" s="46"/>
      <c r="E65" s="46"/>
      <c r="F65" s="185"/>
      <c r="G65" s="48">
        <f t="shared" ref="G65:L65" si="27">G66</f>
        <v>0</v>
      </c>
      <c r="H65" s="48">
        <f t="shared" si="27"/>
        <v>0</v>
      </c>
      <c r="I65" s="48">
        <f t="shared" si="27"/>
        <v>0</v>
      </c>
      <c r="J65" s="48">
        <f t="shared" si="27"/>
        <v>-15</v>
      </c>
      <c r="K65" s="48">
        <f t="shared" si="27"/>
        <v>0</v>
      </c>
      <c r="L65" s="48">
        <f t="shared" si="27"/>
        <v>0</v>
      </c>
      <c r="M65" s="37">
        <f>M68</f>
        <v>0</v>
      </c>
      <c r="N65" s="37">
        <f>N68</f>
        <v>0</v>
      </c>
      <c r="O65" s="37">
        <f>O68</f>
        <v>0</v>
      </c>
      <c r="P65" s="37">
        <f>P68</f>
        <v>0</v>
      </c>
      <c r="Q65" s="44" t="e">
        <f t="shared" si="2"/>
        <v>#DIV/0!</v>
      </c>
    </row>
    <row r="66" spans="1:17" s="27" customFormat="1" ht="22.5" hidden="1" customHeight="1" x14ac:dyDescent="0.2">
      <c r="A66" s="231" t="s">
        <v>165</v>
      </c>
      <c r="B66" s="194" t="s">
        <v>78</v>
      </c>
      <c r="C66" s="31" t="s">
        <v>71</v>
      </c>
      <c r="D66" s="31" t="s">
        <v>135</v>
      </c>
      <c r="E66" s="31"/>
      <c r="F66" s="83"/>
      <c r="G66" s="45">
        <f t="shared" ref="G66:L68" si="28">G67</f>
        <v>0</v>
      </c>
      <c r="H66" s="45">
        <f t="shared" si="28"/>
        <v>0</v>
      </c>
      <c r="I66" s="45">
        <f t="shared" si="28"/>
        <v>0</v>
      </c>
      <c r="J66" s="45">
        <f t="shared" si="28"/>
        <v>-15</v>
      </c>
      <c r="K66" s="45">
        <f t="shared" si="28"/>
        <v>0</v>
      </c>
      <c r="L66" s="45">
        <f t="shared" si="28"/>
        <v>0</v>
      </c>
      <c r="M66" s="45"/>
      <c r="N66" s="45"/>
      <c r="O66" s="45"/>
      <c r="P66" s="45"/>
      <c r="Q66" s="44" t="e">
        <f t="shared" si="2"/>
        <v>#DIV/0!</v>
      </c>
    </row>
    <row r="67" spans="1:17" s="15" customFormat="1" ht="44.25" hidden="1" customHeight="1" x14ac:dyDescent="0.2">
      <c r="A67" s="231" t="s">
        <v>325</v>
      </c>
      <c r="B67" s="194" t="s">
        <v>78</v>
      </c>
      <c r="C67" s="31" t="s">
        <v>71</v>
      </c>
      <c r="D67" s="31" t="s">
        <v>129</v>
      </c>
      <c r="E67" s="31"/>
      <c r="F67" s="83"/>
      <c r="G67" s="17">
        <f t="shared" si="28"/>
        <v>0</v>
      </c>
      <c r="H67" s="17">
        <f t="shared" si="28"/>
        <v>0</v>
      </c>
      <c r="I67" s="17">
        <f t="shared" si="28"/>
        <v>0</v>
      </c>
      <c r="J67" s="17">
        <f t="shared" si="28"/>
        <v>-15</v>
      </c>
      <c r="K67" s="17">
        <f t="shared" si="28"/>
        <v>0</v>
      </c>
      <c r="L67" s="17">
        <f t="shared" si="28"/>
        <v>0</v>
      </c>
      <c r="M67" s="43"/>
      <c r="N67" s="43"/>
      <c r="O67" s="43"/>
      <c r="P67" s="43"/>
      <c r="Q67" s="44" t="e">
        <f t="shared" si="2"/>
        <v>#DIV/0!</v>
      </c>
    </row>
    <row r="68" spans="1:17" s="15" customFormat="1" ht="36.75" hidden="1" customHeight="1" x14ac:dyDescent="0.2">
      <c r="A68" s="59" t="s">
        <v>326</v>
      </c>
      <c r="B68" s="194" t="s">
        <v>78</v>
      </c>
      <c r="C68" s="53" t="s">
        <v>71</v>
      </c>
      <c r="D68" s="53" t="s">
        <v>327</v>
      </c>
      <c r="E68" s="31" t="s">
        <v>125</v>
      </c>
      <c r="F68" s="187" t="s">
        <v>125</v>
      </c>
      <c r="G68" s="17">
        <f t="shared" si="28"/>
        <v>0</v>
      </c>
      <c r="H68" s="17">
        <f t="shared" si="28"/>
        <v>0</v>
      </c>
      <c r="I68" s="17">
        <f t="shared" si="28"/>
        <v>0</v>
      </c>
      <c r="J68" s="17">
        <f t="shared" si="28"/>
        <v>-15</v>
      </c>
      <c r="K68" s="17">
        <f t="shared" si="28"/>
        <v>0</v>
      </c>
      <c r="L68" s="17">
        <f t="shared" si="28"/>
        <v>0</v>
      </c>
      <c r="M68" s="43">
        <v>0</v>
      </c>
      <c r="N68" s="43">
        <v>0</v>
      </c>
      <c r="O68" s="43">
        <v>0</v>
      </c>
      <c r="P68" s="43">
        <v>0</v>
      </c>
      <c r="Q68" s="44" t="e">
        <f t="shared" si="2"/>
        <v>#DIV/0!</v>
      </c>
    </row>
    <row r="69" spans="1:17" s="21" customFormat="1" ht="38.25" hidden="1" customHeight="1" x14ac:dyDescent="0.2">
      <c r="A69" s="231" t="s">
        <v>133</v>
      </c>
      <c r="B69" s="194" t="s">
        <v>78</v>
      </c>
      <c r="C69" s="53" t="s">
        <v>71</v>
      </c>
      <c r="D69" s="53" t="s">
        <v>129</v>
      </c>
      <c r="E69" s="31" t="s">
        <v>132</v>
      </c>
      <c r="F69" s="187" t="s">
        <v>132</v>
      </c>
      <c r="G69" s="17">
        <f t="shared" ref="G69:I70" si="29">G70</f>
        <v>0</v>
      </c>
      <c r="H69" s="17">
        <f t="shared" si="29"/>
        <v>0</v>
      </c>
      <c r="I69" s="17">
        <f t="shared" si="29"/>
        <v>0</v>
      </c>
      <c r="J69" s="17">
        <f>J70-15</f>
        <v>-15</v>
      </c>
      <c r="K69" s="17">
        <f>K70</f>
        <v>0</v>
      </c>
      <c r="L69" s="17">
        <f>L70</f>
        <v>0</v>
      </c>
      <c r="M69" s="17"/>
      <c r="N69" s="17"/>
      <c r="O69" s="17"/>
      <c r="P69" s="17"/>
      <c r="Q69" s="44" t="e">
        <f t="shared" si="2"/>
        <v>#DIV/0!</v>
      </c>
    </row>
    <row r="70" spans="1:17" s="21" customFormat="1" ht="27.75" hidden="1" customHeight="1" x14ac:dyDescent="0.2">
      <c r="A70" s="231" t="s">
        <v>131</v>
      </c>
      <c r="B70" s="194" t="s">
        <v>78</v>
      </c>
      <c r="C70" s="233" t="s">
        <v>71</v>
      </c>
      <c r="D70" s="233" t="s">
        <v>129</v>
      </c>
      <c r="E70" s="233" t="s">
        <v>130</v>
      </c>
      <c r="F70" s="237" t="s">
        <v>130</v>
      </c>
      <c r="G70" s="17">
        <f t="shared" si="29"/>
        <v>0</v>
      </c>
      <c r="H70" s="17">
        <f t="shared" si="29"/>
        <v>0</v>
      </c>
      <c r="I70" s="17">
        <f t="shared" si="29"/>
        <v>0</v>
      </c>
      <c r="J70" s="17">
        <f>J71</f>
        <v>0</v>
      </c>
      <c r="K70" s="17">
        <f>K71</f>
        <v>0</v>
      </c>
      <c r="L70" s="17">
        <f>L71</f>
        <v>0</v>
      </c>
      <c r="M70" s="17"/>
      <c r="N70" s="17"/>
      <c r="O70" s="17"/>
      <c r="P70" s="17"/>
      <c r="Q70" s="44" t="e">
        <f t="shared" si="2"/>
        <v>#DIV/0!</v>
      </c>
    </row>
    <row r="71" spans="1:17" s="42" customFormat="1" ht="38.25" hidden="1" x14ac:dyDescent="0.2">
      <c r="A71" s="234" t="s">
        <v>148</v>
      </c>
      <c r="B71" s="238" t="s">
        <v>106</v>
      </c>
      <c r="C71" s="235" t="s">
        <v>147</v>
      </c>
      <c r="D71" s="235" t="s">
        <v>328</v>
      </c>
      <c r="E71" s="235" t="s">
        <v>125</v>
      </c>
      <c r="F71" s="239" t="s">
        <v>125</v>
      </c>
      <c r="G71" s="17">
        <f>G77+G73</f>
        <v>0</v>
      </c>
      <c r="H71" s="17">
        <f>H77+H73</f>
        <v>0</v>
      </c>
      <c r="I71" s="17">
        <f>I77+I73</f>
        <v>0</v>
      </c>
      <c r="J71" s="17"/>
      <c r="K71" s="17">
        <f>K77+K73</f>
        <v>0</v>
      </c>
      <c r="L71" s="17">
        <f>L77+L73</f>
        <v>0</v>
      </c>
      <c r="M71" s="17">
        <v>0</v>
      </c>
      <c r="N71" s="17">
        <v>0</v>
      </c>
      <c r="O71" s="17">
        <v>0</v>
      </c>
      <c r="P71" s="17">
        <v>0</v>
      </c>
      <c r="Q71" s="44" t="e">
        <f t="shared" si="2"/>
        <v>#DIV/0!</v>
      </c>
    </row>
    <row r="72" spans="1:17" s="42" customFormat="1" ht="23.25" customHeight="1" x14ac:dyDescent="0.25">
      <c r="A72" s="102" t="s">
        <v>137</v>
      </c>
      <c r="B72" s="195" t="s">
        <v>78</v>
      </c>
      <c r="C72" s="38"/>
      <c r="D72" s="35"/>
      <c r="E72" s="35"/>
      <c r="F72" s="192"/>
      <c r="G72" s="17"/>
      <c r="H72" s="17"/>
      <c r="I72" s="17"/>
      <c r="J72" s="17"/>
      <c r="K72" s="17"/>
      <c r="L72" s="17"/>
      <c r="M72" s="17">
        <f t="shared" ref="M72:P75" si="30">M73</f>
        <v>182900</v>
      </c>
      <c r="N72" s="51">
        <f t="shared" si="30"/>
        <v>200.4</v>
      </c>
      <c r="O72" s="51">
        <f t="shared" si="30"/>
        <v>119880.72</v>
      </c>
      <c r="P72" s="51">
        <f t="shared" si="30"/>
        <v>198.3</v>
      </c>
      <c r="Q72" s="44">
        <f>Q73</f>
        <v>0.64900000000000002</v>
      </c>
    </row>
    <row r="73" spans="1:17" s="41" customFormat="1" ht="13.5" x14ac:dyDescent="0.25">
      <c r="A73" s="61" t="s">
        <v>136</v>
      </c>
      <c r="B73" s="194" t="s">
        <v>78</v>
      </c>
      <c r="C73" s="35" t="s">
        <v>71</v>
      </c>
      <c r="D73" s="35"/>
      <c r="E73" s="35"/>
      <c r="F73" s="192"/>
      <c r="G73" s="25">
        <f t="shared" ref="G73:L79" si="31">G74</f>
        <v>0</v>
      </c>
      <c r="H73" s="25">
        <f t="shared" si="31"/>
        <v>0</v>
      </c>
      <c r="I73" s="25">
        <f t="shared" si="31"/>
        <v>0</v>
      </c>
      <c r="J73" s="25">
        <f t="shared" si="31"/>
        <v>0</v>
      </c>
      <c r="K73" s="25">
        <f t="shared" si="31"/>
        <v>0</v>
      </c>
      <c r="L73" s="25">
        <f t="shared" si="31"/>
        <v>0</v>
      </c>
      <c r="M73" s="25">
        <f t="shared" si="30"/>
        <v>182900</v>
      </c>
      <c r="N73" s="25">
        <f t="shared" si="30"/>
        <v>200.4</v>
      </c>
      <c r="O73" s="25">
        <f t="shared" si="30"/>
        <v>119880.72</v>
      </c>
      <c r="P73" s="25">
        <f t="shared" si="30"/>
        <v>198.3</v>
      </c>
      <c r="Q73" s="44">
        <f>Q74</f>
        <v>0.64900000000000002</v>
      </c>
    </row>
    <row r="74" spans="1:17" s="40" customFormat="1" ht="38.25" x14ac:dyDescent="0.2">
      <c r="A74" s="54" t="s">
        <v>309</v>
      </c>
      <c r="B74" s="108" t="s">
        <v>78</v>
      </c>
      <c r="C74" s="53" t="s">
        <v>71</v>
      </c>
      <c r="D74" s="53" t="s">
        <v>329</v>
      </c>
      <c r="E74" s="53"/>
      <c r="F74" s="187"/>
      <c r="G74" s="22">
        <f t="shared" si="31"/>
        <v>0</v>
      </c>
      <c r="H74" s="22">
        <f t="shared" si="31"/>
        <v>0</v>
      </c>
      <c r="I74" s="22">
        <f t="shared" si="31"/>
        <v>0</v>
      </c>
      <c r="J74" s="22">
        <f t="shared" si="31"/>
        <v>0</v>
      </c>
      <c r="K74" s="22">
        <f t="shared" si="31"/>
        <v>0</v>
      </c>
      <c r="L74" s="22">
        <f t="shared" si="31"/>
        <v>0</v>
      </c>
      <c r="M74" s="22">
        <f t="shared" si="30"/>
        <v>182900</v>
      </c>
      <c r="N74" s="43">
        <f t="shared" si="30"/>
        <v>200.4</v>
      </c>
      <c r="O74" s="43">
        <f t="shared" si="30"/>
        <v>119880.72</v>
      </c>
      <c r="P74" s="43">
        <f t="shared" si="30"/>
        <v>198.3</v>
      </c>
      <c r="Q74" s="28">
        <f>Q75</f>
        <v>0.64900000000000002</v>
      </c>
    </row>
    <row r="75" spans="1:17" s="15" customFormat="1" ht="38.25" customHeight="1" x14ac:dyDescent="0.2">
      <c r="A75" s="54" t="s">
        <v>313</v>
      </c>
      <c r="B75" s="108" t="s">
        <v>78</v>
      </c>
      <c r="C75" s="53" t="s">
        <v>71</v>
      </c>
      <c r="D75" s="53" t="s">
        <v>330</v>
      </c>
      <c r="E75" s="53"/>
      <c r="F75" s="187"/>
      <c r="G75" s="17">
        <f t="shared" si="31"/>
        <v>0</v>
      </c>
      <c r="H75" s="17">
        <f t="shared" si="31"/>
        <v>0</v>
      </c>
      <c r="I75" s="17">
        <f t="shared" si="31"/>
        <v>0</v>
      </c>
      <c r="J75" s="17">
        <f t="shared" si="31"/>
        <v>0</v>
      </c>
      <c r="K75" s="17">
        <f t="shared" si="31"/>
        <v>0</v>
      </c>
      <c r="L75" s="17">
        <f t="shared" si="31"/>
        <v>0</v>
      </c>
      <c r="M75" s="17">
        <f t="shared" si="30"/>
        <v>182900</v>
      </c>
      <c r="N75" s="43">
        <f t="shared" si="30"/>
        <v>200.4</v>
      </c>
      <c r="O75" s="43">
        <f t="shared" si="30"/>
        <v>119880.72</v>
      </c>
      <c r="P75" s="43">
        <f t="shared" si="30"/>
        <v>198.3</v>
      </c>
      <c r="Q75" s="28">
        <f>Q76</f>
        <v>0.64900000000000002</v>
      </c>
    </row>
    <row r="76" spans="1:17" s="15" customFormat="1" ht="67.5" customHeight="1" x14ac:dyDescent="0.2">
      <c r="A76" s="330" t="s">
        <v>331</v>
      </c>
      <c r="B76" s="108" t="s">
        <v>78</v>
      </c>
      <c r="C76" s="53" t="s">
        <v>71</v>
      </c>
      <c r="D76" s="53" t="s">
        <v>327</v>
      </c>
      <c r="E76" s="53" t="s">
        <v>125</v>
      </c>
      <c r="F76" s="187" t="s">
        <v>125</v>
      </c>
      <c r="G76" s="17">
        <f t="shared" si="31"/>
        <v>0</v>
      </c>
      <c r="H76" s="17">
        <f t="shared" si="31"/>
        <v>0</v>
      </c>
      <c r="I76" s="17">
        <f t="shared" si="31"/>
        <v>0</v>
      </c>
      <c r="J76" s="17">
        <f t="shared" si="31"/>
        <v>0</v>
      </c>
      <c r="K76" s="17">
        <f t="shared" si="31"/>
        <v>0</v>
      </c>
      <c r="L76" s="17">
        <f t="shared" si="31"/>
        <v>0</v>
      </c>
      <c r="M76" s="17">
        <f>'2'!G76</f>
        <v>182900</v>
      </c>
      <c r="N76" s="17">
        <f>'2'!H76</f>
        <v>200.4</v>
      </c>
      <c r="O76" s="17">
        <f>'2'!I76</f>
        <v>119880.72</v>
      </c>
      <c r="P76" s="17">
        <f>'2'!J76</f>
        <v>198.3</v>
      </c>
      <c r="Q76" s="28">
        <v>0.64900000000000002</v>
      </c>
    </row>
    <row r="77" spans="1:17" s="39" customFormat="1" ht="27" hidden="1" x14ac:dyDescent="0.25">
      <c r="A77" s="32" t="s">
        <v>128</v>
      </c>
      <c r="B77" s="195" t="s">
        <v>71</v>
      </c>
      <c r="C77" s="49"/>
      <c r="D77" s="49"/>
      <c r="E77" s="49"/>
      <c r="F77" s="186"/>
      <c r="G77" s="17">
        <f t="shared" si="31"/>
        <v>0</v>
      </c>
      <c r="H77" s="17">
        <f t="shared" si="31"/>
        <v>0</v>
      </c>
      <c r="I77" s="17">
        <f t="shared" si="31"/>
        <v>0</v>
      </c>
      <c r="J77" s="17">
        <f t="shared" si="31"/>
        <v>0</v>
      </c>
      <c r="K77" s="17">
        <f t="shared" si="31"/>
        <v>0</v>
      </c>
      <c r="L77" s="17">
        <f t="shared" si="31"/>
        <v>0</v>
      </c>
      <c r="M77" s="17">
        <f t="shared" ref="M77:P80" si="32">M78</f>
        <v>0</v>
      </c>
      <c r="N77" s="17">
        <f t="shared" si="32"/>
        <v>0</v>
      </c>
      <c r="O77" s="17">
        <f t="shared" si="32"/>
        <v>0</v>
      </c>
      <c r="P77" s="17">
        <f t="shared" si="32"/>
        <v>0</v>
      </c>
      <c r="Q77" s="44" t="e">
        <f t="shared" ref="Q77:Q129" si="33">O77/M77</f>
        <v>#DIV/0!</v>
      </c>
    </row>
    <row r="78" spans="1:17" s="39" customFormat="1" ht="38.25" hidden="1" x14ac:dyDescent="0.2">
      <c r="A78" s="55" t="s">
        <v>127</v>
      </c>
      <c r="B78" s="194" t="s">
        <v>71</v>
      </c>
      <c r="C78" s="46" t="s">
        <v>121</v>
      </c>
      <c r="D78" s="46"/>
      <c r="E78" s="46"/>
      <c r="F78" s="185"/>
      <c r="G78" s="17">
        <f t="shared" si="31"/>
        <v>0</v>
      </c>
      <c r="H78" s="17">
        <f t="shared" si="31"/>
        <v>0</v>
      </c>
      <c r="I78" s="17">
        <f t="shared" si="31"/>
        <v>0</v>
      </c>
      <c r="J78" s="17">
        <f t="shared" si="31"/>
        <v>0</v>
      </c>
      <c r="K78" s="17">
        <f t="shared" si="31"/>
        <v>0</v>
      </c>
      <c r="L78" s="17">
        <f t="shared" si="31"/>
        <v>0</v>
      </c>
      <c r="M78" s="17">
        <f t="shared" si="32"/>
        <v>0</v>
      </c>
      <c r="N78" s="17">
        <f t="shared" si="32"/>
        <v>0</v>
      </c>
      <c r="O78" s="17">
        <f t="shared" si="32"/>
        <v>0</v>
      </c>
      <c r="P78" s="17">
        <f t="shared" si="32"/>
        <v>0</v>
      </c>
      <c r="Q78" s="44" t="e">
        <f t="shared" si="33"/>
        <v>#DIV/0!</v>
      </c>
    </row>
    <row r="79" spans="1:17" s="39" customFormat="1" ht="38.25" hidden="1" x14ac:dyDescent="0.2">
      <c r="A79" s="54" t="s">
        <v>317</v>
      </c>
      <c r="B79" s="194" t="s">
        <v>71</v>
      </c>
      <c r="C79" s="31" t="s">
        <v>121</v>
      </c>
      <c r="D79" s="31" t="s">
        <v>332</v>
      </c>
      <c r="E79" s="31"/>
      <c r="F79" s="83"/>
      <c r="G79" s="17">
        <f t="shared" si="31"/>
        <v>0</v>
      </c>
      <c r="H79" s="17">
        <f t="shared" si="31"/>
        <v>0</v>
      </c>
      <c r="I79" s="17">
        <f t="shared" si="31"/>
        <v>0</v>
      </c>
      <c r="J79" s="17">
        <f t="shared" si="31"/>
        <v>0</v>
      </c>
      <c r="K79" s="17">
        <f t="shared" si="31"/>
        <v>0</v>
      </c>
      <c r="L79" s="17">
        <f t="shared" si="31"/>
        <v>0</v>
      </c>
      <c r="M79" s="17">
        <f t="shared" si="32"/>
        <v>0</v>
      </c>
      <c r="N79" s="17">
        <f t="shared" si="32"/>
        <v>0</v>
      </c>
      <c r="O79" s="17">
        <f t="shared" si="32"/>
        <v>0</v>
      </c>
      <c r="P79" s="17">
        <f t="shared" si="32"/>
        <v>0</v>
      </c>
      <c r="Q79" s="44" t="e">
        <f t="shared" si="33"/>
        <v>#DIV/0!</v>
      </c>
    </row>
    <row r="80" spans="1:17" s="39" customFormat="1" ht="51" hidden="1" x14ac:dyDescent="0.2">
      <c r="A80" s="54" t="s">
        <v>103</v>
      </c>
      <c r="B80" s="194" t="s">
        <v>71</v>
      </c>
      <c r="C80" s="31" t="s">
        <v>121</v>
      </c>
      <c r="D80" s="31" t="s">
        <v>319</v>
      </c>
      <c r="E80" s="31"/>
      <c r="F80" s="83"/>
      <c r="G80" s="17"/>
      <c r="H80" s="17"/>
      <c r="I80" s="17"/>
      <c r="J80" s="17"/>
      <c r="K80" s="17"/>
      <c r="L80" s="17">
        <v>0</v>
      </c>
      <c r="M80" s="17">
        <f t="shared" si="32"/>
        <v>0</v>
      </c>
      <c r="N80" s="17">
        <f t="shared" si="32"/>
        <v>0</v>
      </c>
      <c r="O80" s="17">
        <f t="shared" si="32"/>
        <v>0</v>
      </c>
      <c r="P80" s="17">
        <f t="shared" si="32"/>
        <v>0</v>
      </c>
      <c r="Q80" s="44" t="e">
        <f t="shared" si="33"/>
        <v>#DIV/0!</v>
      </c>
    </row>
    <row r="81" spans="1:17" s="24" customFormat="1" ht="64.5" hidden="1" x14ac:dyDescent="0.25">
      <c r="A81" s="89" t="s">
        <v>333</v>
      </c>
      <c r="B81" s="194" t="s">
        <v>71</v>
      </c>
      <c r="C81" s="31" t="s">
        <v>121</v>
      </c>
      <c r="D81" s="31" t="s">
        <v>334</v>
      </c>
      <c r="E81" s="31" t="s">
        <v>125</v>
      </c>
      <c r="F81" s="83" t="s">
        <v>125</v>
      </c>
      <c r="G81" s="25">
        <f t="shared" ref="G81:L81" si="34">G82+G88</f>
        <v>0</v>
      </c>
      <c r="H81" s="25">
        <f t="shared" si="34"/>
        <v>0</v>
      </c>
      <c r="I81" s="25">
        <f t="shared" si="34"/>
        <v>0</v>
      </c>
      <c r="J81" s="25">
        <f t="shared" si="34"/>
        <v>0</v>
      </c>
      <c r="K81" s="25">
        <f t="shared" si="34"/>
        <v>0</v>
      </c>
      <c r="L81" s="25">
        <f t="shared" si="34"/>
        <v>0</v>
      </c>
      <c r="M81" s="25">
        <v>0</v>
      </c>
      <c r="N81" s="25">
        <v>0</v>
      </c>
      <c r="O81" s="25">
        <v>0</v>
      </c>
      <c r="P81" s="25">
        <v>0</v>
      </c>
      <c r="Q81" s="44" t="e">
        <f t="shared" si="33"/>
        <v>#DIV/0!</v>
      </c>
    </row>
    <row r="82" spans="1:17" s="15" customFormat="1" ht="26.25" hidden="1" x14ac:dyDescent="0.25">
      <c r="A82" s="89" t="s">
        <v>126</v>
      </c>
      <c r="B82" s="194" t="s">
        <v>71</v>
      </c>
      <c r="C82" s="31" t="s">
        <v>121</v>
      </c>
      <c r="D82" s="31" t="s">
        <v>120</v>
      </c>
      <c r="E82" s="31" t="s">
        <v>125</v>
      </c>
      <c r="F82" s="83" t="s">
        <v>125</v>
      </c>
      <c r="G82" s="22">
        <f t="shared" ref="G82:L86" si="35">G83</f>
        <v>0</v>
      </c>
      <c r="H82" s="22">
        <f t="shared" si="35"/>
        <v>0</v>
      </c>
      <c r="I82" s="22">
        <f t="shared" si="35"/>
        <v>0</v>
      </c>
      <c r="J82" s="22">
        <f t="shared" si="35"/>
        <v>0</v>
      </c>
      <c r="K82" s="22">
        <f t="shared" si="35"/>
        <v>0</v>
      </c>
      <c r="L82" s="22">
        <f t="shared" si="35"/>
        <v>0</v>
      </c>
      <c r="M82" s="25">
        <v>0</v>
      </c>
      <c r="N82" s="25">
        <v>0</v>
      </c>
      <c r="O82" s="25">
        <v>0</v>
      </c>
      <c r="P82" s="25">
        <v>0</v>
      </c>
      <c r="Q82" s="44" t="e">
        <f t="shared" si="33"/>
        <v>#DIV/0!</v>
      </c>
    </row>
    <row r="83" spans="1:17" s="15" customFormat="1" ht="27" hidden="1" customHeight="1" x14ac:dyDescent="0.25">
      <c r="A83" s="198" t="s">
        <v>124</v>
      </c>
      <c r="B83" s="211" t="s">
        <v>71</v>
      </c>
      <c r="C83" s="111" t="s">
        <v>121</v>
      </c>
      <c r="D83" s="111" t="s">
        <v>120</v>
      </c>
      <c r="E83" s="111" t="s">
        <v>123</v>
      </c>
      <c r="F83" s="191" t="s">
        <v>123</v>
      </c>
      <c r="G83" s="17">
        <f t="shared" si="35"/>
        <v>0</v>
      </c>
      <c r="H83" s="17">
        <f t="shared" si="35"/>
        <v>0</v>
      </c>
      <c r="I83" s="17">
        <f t="shared" si="35"/>
        <v>0</v>
      </c>
      <c r="J83" s="17">
        <f t="shared" si="35"/>
        <v>0</v>
      </c>
      <c r="K83" s="17">
        <f t="shared" si="35"/>
        <v>0</v>
      </c>
      <c r="L83" s="17">
        <f t="shared" si="35"/>
        <v>0</v>
      </c>
      <c r="M83" s="25"/>
      <c r="N83" s="25"/>
      <c r="O83" s="25"/>
      <c r="P83" s="25"/>
      <c r="Q83" s="44" t="e">
        <f t="shared" si="33"/>
        <v>#DIV/0!</v>
      </c>
    </row>
    <row r="84" spans="1:17" s="15" customFormat="1" ht="37.5" hidden="1" customHeight="1" x14ac:dyDescent="0.25">
      <c r="A84" s="198" t="s">
        <v>122</v>
      </c>
      <c r="B84" s="211" t="s">
        <v>71</v>
      </c>
      <c r="C84" s="201" t="s">
        <v>121</v>
      </c>
      <c r="D84" s="201" t="s">
        <v>120</v>
      </c>
      <c r="E84" s="201" t="s">
        <v>119</v>
      </c>
      <c r="F84" s="190" t="s">
        <v>119</v>
      </c>
      <c r="G84" s="17">
        <f t="shared" si="35"/>
        <v>0</v>
      </c>
      <c r="H84" s="17">
        <f t="shared" si="35"/>
        <v>0</v>
      </c>
      <c r="I84" s="17">
        <f t="shared" si="35"/>
        <v>0</v>
      </c>
      <c r="J84" s="17">
        <f t="shared" si="35"/>
        <v>0</v>
      </c>
      <c r="K84" s="17">
        <f t="shared" si="35"/>
        <v>0</v>
      </c>
      <c r="L84" s="17">
        <f t="shared" si="35"/>
        <v>0</v>
      </c>
      <c r="M84" s="25"/>
      <c r="N84" s="25"/>
      <c r="O84" s="25"/>
      <c r="P84" s="25"/>
      <c r="Q84" s="44" t="e">
        <f t="shared" si="33"/>
        <v>#DIV/0!</v>
      </c>
    </row>
    <row r="85" spans="1:17" s="21" customFormat="1" ht="13.5" hidden="1" x14ac:dyDescent="0.25">
      <c r="A85" s="32" t="s">
        <v>112</v>
      </c>
      <c r="B85" s="195" t="s">
        <v>110</v>
      </c>
      <c r="C85" s="49"/>
      <c r="D85" s="49"/>
      <c r="E85" s="49"/>
      <c r="F85" s="186"/>
      <c r="G85" s="17">
        <f t="shared" si="35"/>
        <v>0</v>
      </c>
      <c r="H85" s="17">
        <f t="shared" si="35"/>
        <v>0</v>
      </c>
      <c r="I85" s="17">
        <f t="shared" si="35"/>
        <v>0</v>
      </c>
      <c r="J85" s="17">
        <f t="shared" si="35"/>
        <v>0</v>
      </c>
      <c r="K85" s="17">
        <f t="shared" si="35"/>
        <v>0</v>
      </c>
      <c r="L85" s="17">
        <f t="shared" si="35"/>
        <v>0</v>
      </c>
      <c r="M85" s="25">
        <f>M86+M92+M98</f>
        <v>0</v>
      </c>
      <c r="N85" s="25">
        <f>N86+N92+N98</f>
        <v>1</v>
      </c>
      <c r="O85" s="25">
        <f>O86+O92+O98</f>
        <v>0</v>
      </c>
      <c r="P85" s="25">
        <f>P86+P92+P98</f>
        <v>1</v>
      </c>
      <c r="Q85" s="44" t="e">
        <f t="shared" si="33"/>
        <v>#DIV/0!</v>
      </c>
    </row>
    <row r="86" spans="1:17" s="21" customFormat="1" ht="13.5" hidden="1" x14ac:dyDescent="0.25">
      <c r="A86" s="55" t="s">
        <v>118</v>
      </c>
      <c r="B86" s="194" t="s">
        <v>110</v>
      </c>
      <c r="C86" s="46" t="s">
        <v>117</v>
      </c>
      <c r="D86" s="46"/>
      <c r="E86" s="46"/>
      <c r="F86" s="185"/>
      <c r="G86" s="17">
        <f t="shared" si="35"/>
        <v>0</v>
      </c>
      <c r="H86" s="17">
        <f t="shared" si="35"/>
        <v>0</v>
      </c>
      <c r="I86" s="17">
        <f t="shared" si="35"/>
        <v>0</v>
      </c>
      <c r="J86" s="17">
        <f t="shared" si="35"/>
        <v>0</v>
      </c>
      <c r="K86" s="17">
        <f t="shared" si="35"/>
        <v>0</v>
      </c>
      <c r="L86" s="17">
        <f t="shared" si="35"/>
        <v>0</v>
      </c>
      <c r="M86" s="25">
        <f t="shared" ref="M86:P88" si="36">M87</f>
        <v>0</v>
      </c>
      <c r="N86" s="25">
        <f t="shared" si="36"/>
        <v>0</v>
      </c>
      <c r="O86" s="25">
        <f t="shared" si="36"/>
        <v>0</v>
      </c>
      <c r="P86" s="25">
        <f t="shared" si="36"/>
        <v>0</v>
      </c>
      <c r="Q86" s="44" t="e">
        <f t="shared" si="33"/>
        <v>#DIV/0!</v>
      </c>
    </row>
    <row r="87" spans="1:17" s="21" customFormat="1" ht="39.75" hidden="1" customHeight="1" x14ac:dyDescent="0.25">
      <c r="A87" s="54" t="s">
        <v>317</v>
      </c>
      <c r="B87" s="194" t="s">
        <v>110</v>
      </c>
      <c r="C87" s="31" t="s">
        <v>117</v>
      </c>
      <c r="D87" s="31" t="s">
        <v>332</v>
      </c>
      <c r="E87" s="31"/>
      <c r="F87" s="83"/>
      <c r="G87" s="17"/>
      <c r="H87" s="17"/>
      <c r="I87" s="17"/>
      <c r="J87" s="17"/>
      <c r="K87" s="17"/>
      <c r="L87" s="17"/>
      <c r="M87" s="25">
        <f t="shared" si="36"/>
        <v>0</v>
      </c>
      <c r="N87" s="25">
        <f t="shared" si="36"/>
        <v>0</v>
      </c>
      <c r="O87" s="25">
        <f t="shared" si="36"/>
        <v>0</v>
      </c>
      <c r="P87" s="25">
        <f t="shared" si="36"/>
        <v>0</v>
      </c>
      <c r="Q87" s="44" t="e">
        <f t="shared" si="33"/>
        <v>#DIV/0!</v>
      </c>
    </row>
    <row r="88" spans="1:17" s="15" customFormat="1" ht="51.75" hidden="1" x14ac:dyDescent="0.25">
      <c r="A88" s="54" t="s">
        <v>103</v>
      </c>
      <c r="B88" s="194" t="s">
        <v>110</v>
      </c>
      <c r="C88" s="31" t="s">
        <v>117</v>
      </c>
      <c r="D88" s="31" t="s">
        <v>319</v>
      </c>
      <c r="E88" s="31"/>
      <c r="F88" s="83"/>
      <c r="G88" s="22">
        <f t="shared" ref="G88:L92" si="37">G89</f>
        <v>0</v>
      </c>
      <c r="H88" s="22">
        <f t="shared" si="37"/>
        <v>0</v>
      </c>
      <c r="I88" s="22">
        <f t="shared" si="37"/>
        <v>0</v>
      </c>
      <c r="J88" s="22">
        <f t="shared" si="37"/>
        <v>0</v>
      </c>
      <c r="K88" s="22">
        <f t="shared" si="37"/>
        <v>0</v>
      </c>
      <c r="L88" s="22">
        <f t="shared" si="37"/>
        <v>0</v>
      </c>
      <c r="M88" s="25">
        <f t="shared" si="36"/>
        <v>0</v>
      </c>
      <c r="N88" s="25">
        <f t="shared" si="36"/>
        <v>0</v>
      </c>
      <c r="O88" s="25">
        <f t="shared" si="36"/>
        <v>0</v>
      </c>
      <c r="P88" s="25">
        <f t="shared" si="36"/>
        <v>0</v>
      </c>
      <c r="Q88" s="44" t="e">
        <f t="shared" si="33"/>
        <v>#DIV/0!</v>
      </c>
    </row>
    <row r="89" spans="1:17" s="21" customFormat="1" ht="76.5" hidden="1" x14ac:dyDescent="0.2">
      <c r="A89" s="89" t="s">
        <v>335</v>
      </c>
      <c r="B89" s="194" t="s">
        <v>110</v>
      </c>
      <c r="C89" s="31" t="s">
        <v>117</v>
      </c>
      <c r="D89" s="31" t="s">
        <v>336</v>
      </c>
      <c r="E89" s="31" t="s">
        <v>101</v>
      </c>
      <c r="F89" s="83" t="s">
        <v>101</v>
      </c>
      <c r="G89" s="17">
        <f t="shared" si="37"/>
        <v>0</v>
      </c>
      <c r="H89" s="17">
        <f t="shared" si="37"/>
        <v>0</v>
      </c>
      <c r="I89" s="17">
        <f t="shared" si="37"/>
        <v>0</v>
      </c>
      <c r="J89" s="17">
        <f t="shared" si="37"/>
        <v>0</v>
      </c>
      <c r="K89" s="17">
        <f t="shared" si="37"/>
        <v>0</v>
      </c>
      <c r="L89" s="17">
        <f t="shared" si="37"/>
        <v>0</v>
      </c>
      <c r="M89" s="17">
        <v>0</v>
      </c>
      <c r="N89" s="17">
        <v>0</v>
      </c>
      <c r="O89" s="17">
        <v>0</v>
      </c>
      <c r="P89" s="17">
        <v>0</v>
      </c>
      <c r="Q89" s="44" t="e">
        <f t="shared" si="33"/>
        <v>#DIV/0!</v>
      </c>
    </row>
    <row r="90" spans="1:17" s="21" customFormat="1" hidden="1" x14ac:dyDescent="0.2">
      <c r="A90" s="89" t="s">
        <v>102</v>
      </c>
      <c r="B90" s="194" t="s">
        <v>110</v>
      </c>
      <c r="C90" s="31" t="s">
        <v>117</v>
      </c>
      <c r="D90" s="31" t="s">
        <v>336</v>
      </c>
      <c r="E90" s="31" t="s">
        <v>101</v>
      </c>
      <c r="F90" s="83" t="s">
        <v>101</v>
      </c>
      <c r="G90" s="17">
        <f t="shared" si="37"/>
        <v>0</v>
      </c>
      <c r="H90" s="17">
        <f t="shared" si="37"/>
        <v>0</v>
      </c>
      <c r="I90" s="17">
        <f t="shared" si="37"/>
        <v>0</v>
      </c>
      <c r="J90" s="17">
        <f t="shared" si="37"/>
        <v>0</v>
      </c>
      <c r="K90" s="17">
        <f t="shared" si="37"/>
        <v>0</v>
      </c>
      <c r="L90" s="17">
        <f t="shared" si="37"/>
        <v>0</v>
      </c>
      <c r="M90" s="17">
        <v>0</v>
      </c>
      <c r="N90" s="17">
        <v>0</v>
      </c>
      <c r="O90" s="17">
        <v>0</v>
      </c>
      <c r="P90" s="17">
        <v>0</v>
      </c>
      <c r="Q90" s="44" t="e">
        <f t="shared" si="33"/>
        <v>#DIV/0!</v>
      </c>
    </row>
    <row r="91" spans="1:17" s="21" customFormat="1" ht="0.75" hidden="1" customHeight="1" x14ac:dyDescent="0.2">
      <c r="A91" s="198" t="s">
        <v>100</v>
      </c>
      <c r="B91" s="211" t="s">
        <v>110</v>
      </c>
      <c r="C91" s="111" t="s">
        <v>117</v>
      </c>
      <c r="D91" s="111" t="s">
        <v>116</v>
      </c>
      <c r="E91" s="111" t="s">
        <v>98</v>
      </c>
      <c r="F91" s="188" t="s">
        <v>98</v>
      </c>
      <c r="G91" s="17">
        <f t="shared" si="37"/>
        <v>0</v>
      </c>
      <c r="H91" s="17">
        <f t="shared" si="37"/>
        <v>0</v>
      </c>
      <c r="I91" s="17">
        <f t="shared" si="37"/>
        <v>0</v>
      </c>
      <c r="J91" s="17">
        <f t="shared" si="37"/>
        <v>0</v>
      </c>
      <c r="K91" s="17">
        <f t="shared" si="37"/>
        <v>0</v>
      </c>
      <c r="L91" s="17">
        <f t="shared" si="37"/>
        <v>0</v>
      </c>
      <c r="M91" s="17"/>
      <c r="N91" s="17"/>
      <c r="O91" s="17"/>
      <c r="P91" s="17"/>
      <c r="Q91" s="44" t="e">
        <f t="shared" si="33"/>
        <v>#DIV/0!</v>
      </c>
    </row>
    <row r="92" spans="1:17" s="15" customFormat="1" hidden="1" x14ac:dyDescent="0.2">
      <c r="A92" s="55" t="s">
        <v>115</v>
      </c>
      <c r="B92" s="194" t="s">
        <v>110</v>
      </c>
      <c r="C92" s="46" t="s">
        <v>114</v>
      </c>
      <c r="D92" s="46"/>
      <c r="E92" s="46"/>
      <c r="F92" s="185"/>
      <c r="G92" s="17">
        <f t="shared" si="37"/>
        <v>0</v>
      </c>
      <c r="H92" s="17">
        <f t="shared" si="37"/>
        <v>0</v>
      </c>
      <c r="I92" s="17">
        <f t="shared" si="37"/>
        <v>0</v>
      </c>
      <c r="J92" s="17">
        <f t="shared" si="37"/>
        <v>0</v>
      </c>
      <c r="K92" s="17">
        <f t="shared" si="37"/>
        <v>0</v>
      </c>
      <c r="L92" s="17">
        <f t="shared" si="37"/>
        <v>0</v>
      </c>
      <c r="M92" s="17">
        <f t="shared" ref="M92:P94" si="38">M93</f>
        <v>0</v>
      </c>
      <c r="N92" s="17">
        <f t="shared" si="38"/>
        <v>0</v>
      </c>
      <c r="O92" s="17">
        <f t="shared" si="38"/>
        <v>0</v>
      </c>
      <c r="P92" s="17">
        <f t="shared" si="38"/>
        <v>0</v>
      </c>
      <c r="Q92" s="44" t="e">
        <f t="shared" si="33"/>
        <v>#DIV/0!</v>
      </c>
    </row>
    <row r="93" spans="1:17" s="15" customFormat="1" hidden="1" x14ac:dyDescent="0.2">
      <c r="A93" s="54" t="s">
        <v>203</v>
      </c>
      <c r="B93" s="194" t="s">
        <v>110</v>
      </c>
      <c r="C93" s="31" t="s">
        <v>114</v>
      </c>
      <c r="D93" s="31" t="s">
        <v>337</v>
      </c>
      <c r="E93" s="31"/>
      <c r="F93" s="83"/>
      <c r="G93" s="17"/>
      <c r="H93" s="17"/>
      <c r="I93" s="17"/>
      <c r="J93" s="17"/>
      <c r="K93" s="17"/>
      <c r="L93" s="17"/>
      <c r="M93" s="17">
        <f t="shared" si="38"/>
        <v>0</v>
      </c>
      <c r="N93" s="17">
        <f t="shared" si="38"/>
        <v>0</v>
      </c>
      <c r="O93" s="17">
        <f t="shared" si="38"/>
        <v>0</v>
      </c>
      <c r="P93" s="17">
        <f t="shared" si="38"/>
        <v>0</v>
      </c>
      <c r="Q93" s="44" t="e">
        <f t="shared" si="33"/>
        <v>#DIV/0!</v>
      </c>
    </row>
    <row r="94" spans="1:17" s="36" customFormat="1" ht="23.25" hidden="1" customHeight="1" x14ac:dyDescent="0.25">
      <c r="A94" s="54" t="s">
        <v>83</v>
      </c>
      <c r="B94" s="194" t="s">
        <v>110</v>
      </c>
      <c r="C94" s="31" t="s">
        <v>114</v>
      </c>
      <c r="D94" s="31" t="s">
        <v>338</v>
      </c>
      <c r="E94" s="31"/>
      <c r="F94" s="83"/>
      <c r="G94" s="37"/>
      <c r="H94" s="37"/>
      <c r="I94" s="37"/>
      <c r="J94" s="37"/>
      <c r="K94" s="37"/>
      <c r="L94" s="37"/>
      <c r="M94" s="37">
        <f t="shared" si="38"/>
        <v>0</v>
      </c>
      <c r="N94" s="37">
        <f t="shared" si="38"/>
        <v>0</v>
      </c>
      <c r="O94" s="37">
        <f t="shared" si="38"/>
        <v>0</v>
      </c>
      <c r="P94" s="37">
        <f t="shared" si="38"/>
        <v>0</v>
      </c>
      <c r="Q94" s="44" t="e">
        <f t="shared" si="33"/>
        <v>#DIV/0!</v>
      </c>
    </row>
    <row r="95" spans="1:17" s="33" customFormat="1" ht="31.5" hidden="1" customHeight="1" x14ac:dyDescent="0.2">
      <c r="A95" s="89" t="s">
        <v>339</v>
      </c>
      <c r="B95" s="194" t="s">
        <v>110</v>
      </c>
      <c r="C95" s="31" t="s">
        <v>114</v>
      </c>
      <c r="D95" s="31" t="s">
        <v>340</v>
      </c>
      <c r="E95" s="31" t="s">
        <v>73</v>
      </c>
      <c r="F95" s="83" t="s">
        <v>73</v>
      </c>
      <c r="G95" s="2"/>
      <c r="H95" s="2"/>
      <c r="I95" s="2"/>
      <c r="J95" s="2"/>
      <c r="K95" s="2"/>
      <c r="L95" s="2"/>
      <c r="M95" s="2">
        <v>0</v>
      </c>
      <c r="N95" s="2">
        <v>0</v>
      </c>
      <c r="O95" s="2">
        <v>0</v>
      </c>
      <c r="P95" s="2">
        <v>0</v>
      </c>
      <c r="Q95" s="44" t="e">
        <f t="shared" si="33"/>
        <v>#DIV/0!</v>
      </c>
    </row>
    <row r="96" spans="1:17" s="27" customFormat="1" ht="174.75" hidden="1" customHeight="1" x14ac:dyDescent="0.2">
      <c r="A96" s="85" t="s">
        <v>81</v>
      </c>
      <c r="B96" s="206" t="s">
        <v>110</v>
      </c>
      <c r="C96" s="31" t="s">
        <v>114</v>
      </c>
      <c r="D96" s="31" t="s">
        <v>340</v>
      </c>
      <c r="E96" s="31" t="s">
        <v>73</v>
      </c>
      <c r="F96" s="83" t="s">
        <v>73</v>
      </c>
      <c r="G96" s="30"/>
      <c r="H96" s="30"/>
      <c r="I96" s="30"/>
      <c r="J96" s="30"/>
      <c r="K96" s="30"/>
      <c r="L96" s="30"/>
      <c r="M96" s="30">
        <v>0</v>
      </c>
      <c r="N96" s="30">
        <v>0</v>
      </c>
      <c r="O96" s="30">
        <v>0</v>
      </c>
      <c r="P96" s="30">
        <v>0</v>
      </c>
      <c r="Q96" s="44" t="e">
        <f t="shared" si="33"/>
        <v>#DIV/0!</v>
      </c>
    </row>
    <row r="97" spans="1:17" s="24" customFormat="1" ht="13.5" hidden="1" customHeight="1" x14ac:dyDescent="0.25">
      <c r="A97" s="204" t="s">
        <v>80</v>
      </c>
      <c r="B97" s="212" t="s">
        <v>110</v>
      </c>
      <c r="C97" s="202" t="s">
        <v>114</v>
      </c>
      <c r="D97" s="202" t="s">
        <v>113</v>
      </c>
      <c r="E97" s="202" t="s">
        <v>69</v>
      </c>
      <c r="F97" s="191" t="s">
        <v>69</v>
      </c>
      <c r="G97" s="25">
        <f t="shared" ref="G97:L97" si="39">G98+G104+G110</f>
        <v>0</v>
      </c>
      <c r="H97" s="25">
        <f t="shared" si="39"/>
        <v>0</v>
      </c>
      <c r="I97" s="25">
        <f t="shared" si="39"/>
        <v>0</v>
      </c>
      <c r="J97" s="25">
        <f t="shared" si="39"/>
        <v>0</v>
      </c>
      <c r="K97" s="25">
        <f t="shared" si="39"/>
        <v>0</v>
      </c>
      <c r="L97" s="25">
        <f t="shared" si="39"/>
        <v>0</v>
      </c>
      <c r="M97" s="22"/>
      <c r="N97" s="22"/>
      <c r="O97" s="22"/>
      <c r="P97" s="22"/>
      <c r="Q97" s="44" t="e">
        <f t="shared" si="33"/>
        <v>#DIV/0!</v>
      </c>
    </row>
    <row r="98" spans="1:17" s="15" customFormat="1" ht="25.5" hidden="1" x14ac:dyDescent="0.2">
      <c r="A98" s="205" t="s">
        <v>111</v>
      </c>
      <c r="B98" s="206" t="s">
        <v>110</v>
      </c>
      <c r="C98" s="35" t="s">
        <v>109</v>
      </c>
      <c r="D98" s="35"/>
      <c r="E98" s="35"/>
      <c r="F98" s="192"/>
      <c r="G98" s="22">
        <f t="shared" ref="G98:L98" si="40">G101</f>
        <v>0</v>
      </c>
      <c r="H98" s="22">
        <f t="shared" si="40"/>
        <v>0</v>
      </c>
      <c r="I98" s="22">
        <f t="shared" si="40"/>
        <v>0</v>
      </c>
      <c r="J98" s="22">
        <f t="shared" si="40"/>
        <v>0</v>
      </c>
      <c r="K98" s="22">
        <f t="shared" si="40"/>
        <v>0</v>
      </c>
      <c r="L98" s="22">
        <f t="shared" si="40"/>
        <v>0</v>
      </c>
      <c r="M98" s="22">
        <f t="shared" ref="M98:P100" si="41">M99</f>
        <v>0</v>
      </c>
      <c r="N98" s="22">
        <f t="shared" si="41"/>
        <v>1</v>
      </c>
      <c r="O98" s="22">
        <f t="shared" si="41"/>
        <v>0</v>
      </c>
      <c r="P98" s="22">
        <f t="shared" si="41"/>
        <v>1</v>
      </c>
      <c r="Q98" s="44" t="e">
        <f t="shared" si="33"/>
        <v>#DIV/0!</v>
      </c>
    </row>
    <row r="99" spans="1:17" s="21" customFormat="1" hidden="1" x14ac:dyDescent="0.2">
      <c r="A99" s="54" t="s">
        <v>203</v>
      </c>
      <c r="B99" s="206" t="s">
        <v>110</v>
      </c>
      <c r="C99" s="31" t="s">
        <v>109</v>
      </c>
      <c r="D99" s="31" t="s">
        <v>337</v>
      </c>
      <c r="E99" s="31"/>
      <c r="F99" s="83"/>
      <c r="G99" s="17">
        <f t="shared" ref="G99:L102" si="42">G100</f>
        <v>0</v>
      </c>
      <c r="H99" s="17">
        <f t="shared" si="42"/>
        <v>0</v>
      </c>
      <c r="I99" s="17">
        <f t="shared" si="42"/>
        <v>0</v>
      </c>
      <c r="J99" s="17">
        <f t="shared" si="42"/>
        <v>0</v>
      </c>
      <c r="K99" s="17">
        <f t="shared" si="42"/>
        <v>0</v>
      </c>
      <c r="L99" s="17">
        <f t="shared" si="42"/>
        <v>0</v>
      </c>
      <c r="M99" s="17">
        <f t="shared" si="41"/>
        <v>0</v>
      </c>
      <c r="N99" s="17">
        <f t="shared" si="41"/>
        <v>1</v>
      </c>
      <c r="O99" s="17">
        <f t="shared" si="41"/>
        <v>0</v>
      </c>
      <c r="P99" s="17">
        <f t="shared" si="41"/>
        <v>1</v>
      </c>
      <c r="Q99" s="44" t="e">
        <f t="shared" si="33"/>
        <v>#DIV/0!</v>
      </c>
    </row>
    <row r="100" spans="1:17" s="21" customFormat="1" ht="76.5" hidden="1" x14ac:dyDescent="0.2">
      <c r="A100" s="54" t="s">
        <v>83</v>
      </c>
      <c r="B100" s="206" t="s">
        <v>110</v>
      </c>
      <c r="C100" s="31" t="s">
        <v>109</v>
      </c>
      <c r="D100" s="31" t="s">
        <v>338</v>
      </c>
      <c r="E100" s="31"/>
      <c r="F100" s="83"/>
      <c r="G100" s="17">
        <f t="shared" si="42"/>
        <v>0</v>
      </c>
      <c r="H100" s="17">
        <f t="shared" si="42"/>
        <v>0</v>
      </c>
      <c r="I100" s="17">
        <f t="shared" si="42"/>
        <v>0</v>
      </c>
      <c r="J100" s="17">
        <f t="shared" si="42"/>
        <v>0</v>
      </c>
      <c r="K100" s="17">
        <f t="shared" si="42"/>
        <v>0</v>
      </c>
      <c r="L100" s="17">
        <f t="shared" si="42"/>
        <v>0</v>
      </c>
      <c r="M100" s="17">
        <f t="shared" si="41"/>
        <v>0</v>
      </c>
      <c r="N100" s="17">
        <f t="shared" si="41"/>
        <v>1</v>
      </c>
      <c r="O100" s="17">
        <f t="shared" si="41"/>
        <v>0</v>
      </c>
      <c r="P100" s="17">
        <f t="shared" si="41"/>
        <v>1</v>
      </c>
      <c r="Q100" s="44" t="e">
        <f t="shared" si="33"/>
        <v>#DIV/0!</v>
      </c>
    </row>
    <row r="101" spans="1:17" s="15" customFormat="1" ht="51" hidden="1" x14ac:dyDescent="0.2">
      <c r="A101" s="89" t="s">
        <v>341</v>
      </c>
      <c r="B101" s="206" t="s">
        <v>110</v>
      </c>
      <c r="C101" s="31" t="s">
        <v>109</v>
      </c>
      <c r="D101" s="31" t="s">
        <v>342</v>
      </c>
      <c r="E101" s="31" t="s">
        <v>73</v>
      </c>
      <c r="F101" s="83" t="s">
        <v>73</v>
      </c>
      <c r="G101" s="17">
        <f t="shared" si="42"/>
        <v>0</v>
      </c>
      <c r="H101" s="17">
        <f t="shared" si="42"/>
        <v>0</v>
      </c>
      <c r="I101" s="17">
        <f t="shared" si="42"/>
        <v>0</v>
      </c>
      <c r="J101" s="17">
        <f t="shared" si="42"/>
        <v>0</v>
      </c>
      <c r="K101" s="17">
        <f t="shared" si="42"/>
        <v>0</v>
      </c>
      <c r="L101" s="17">
        <f t="shared" si="42"/>
        <v>0</v>
      </c>
      <c r="M101" s="17">
        <v>0</v>
      </c>
      <c r="N101" s="17">
        <v>1</v>
      </c>
      <c r="O101" s="17">
        <v>0</v>
      </c>
      <c r="P101" s="17">
        <v>1</v>
      </c>
      <c r="Q101" s="44" t="e">
        <f t="shared" si="33"/>
        <v>#DIV/0!</v>
      </c>
    </row>
    <row r="102" spans="1:17" s="15" customFormat="1" ht="16.5" hidden="1" customHeight="1" x14ac:dyDescent="0.2">
      <c r="A102" s="85"/>
      <c r="B102" s="206"/>
      <c r="C102" s="31"/>
      <c r="D102" s="31"/>
      <c r="E102" s="31"/>
      <c r="F102" s="83"/>
      <c r="G102" s="17">
        <f t="shared" si="42"/>
        <v>0</v>
      </c>
      <c r="H102" s="17">
        <f t="shared" si="42"/>
        <v>0</v>
      </c>
      <c r="I102" s="17">
        <f t="shared" si="42"/>
        <v>0</v>
      </c>
      <c r="J102" s="17">
        <f t="shared" si="42"/>
        <v>0</v>
      </c>
      <c r="K102" s="17">
        <f t="shared" si="42"/>
        <v>0</v>
      </c>
      <c r="L102" s="17">
        <f t="shared" si="42"/>
        <v>0</v>
      </c>
      <c r="M102" s="17"/>
      <c r="N102" s="17"/>
      <c r="O102" s="17"/>
      <c r="P102" s="17"/>
      <c r="Q102" s="44" t="e">
        <f t="shared" si="33"/>
        <v>#DIV/0!</v>
      </c>
    </row>
    <row r="103" spans="1:17" s="15" customFormat="1" ht="13.5" x14ac:dyDescent="0.25">
      <c r="A103" s="32" t="s">
        <v>108</v>
      </c>
      <c r="B103" s="195" t="s">
        <v>87</v>
      </c>
      <c r="C103" s="49"/>
      <c r="D103" s="49"/>
      <c r="E103" s="49"/>
      <c r="F103" s="186"/>
      <c r="G103" s="17"/>
      <c r="H103" s="17"/>
      <c r="I103" s="17"/>
      <c r="J103" s="17"/>
      <c r="K103" s="17"/>
      <c r="L103" s="17"/>
      <c r="M103" s="17">
        <f>M116</f>
        <v>408900</v>
      </c>
      <c r="N103" s="51">
        <f>N116</f>
        <v>954.7</v>
      </c>
      <c r="O103" s="51">
        <f>O116</f>
        <v>408900</v>
      </c>
      <c r="P103" s="51">
        <f>P116</f>
        <v>876.8</v>
      </c>
      <c r="Q103" s="44">
        <f t="shared" si="33"/>
        <v>1</v>
      </c>
    </row>
    <row r="104" spans="1:17" s="15" customFormat="1" hidden="1" x14ac:dyDescent="0.2">
      <c r="A104" s="55" t="s">
        <v>107</v>
      </c>
      <c r="B104" s="194" t="s">
        <v>87</v>
      </c>
      <c r="C104" s="46" t="s">
        <v>106</v>
      </c>
      <c r="D104" s="46"/>
      <c r="E104" s="46"/>
      <c r="F104" s="185"/>
      <c r="G104" s="22">
        <f t="shared" ref="G104:L104" si="43">G107</f>
        <v>0</v>
      </c>
      <c r="H104" s="22">
        <f t="shared" si="43"/>
        <v>0</v>
      </c>
      <c r="I104" s="22">
        <f t="shared" si="43"/>
        <v>0</v>
      </c>
      <c r="J104" s="22">
        <f t="shared" si="43"/>
        <v>0</v>
      </c>
      <c r="K104" s="22">
        <f t="shared" si="43"/>
        <v>0</v>
      </c>
      <c r="L104" s="22">
        <f t="shared" si="43"/>
        <v>0</v>
      </c>
      <c r="M104" s="22">
        <f t="shared" ref="M104:P106" si="44">M105</f>
        <v>0</v>
      </c>
      <c r="N104" s="51">
        <f t="shared" si="44"/>
        <v>1</v>
      </c>
      <c r="O104" s="51">
        <f t="shared" si="44"/>
        <v>0</v>
      </c>
      <c r="P104" s="51">
        <f t="shared" si="44"/>
        <v>1</v>
      </c>
      <c r="Q104" s="44" t="e">
        <f t="shared" si="33"/>
        <v>#DIV/0!</v>
      </c>
    </row>
    <row r="105" spans="1:17" s="21" customFormat="1" hidden="1" x14ac:dyDescent="0.2">
      <c r="A105" s="54" t="s">
        <v>203</v>
      </c>
      <c r="B105" s="194" t="s">
        <v>87</v>
      </c>
      <c r="C105" s="31" t="s">
        <v>106</v>
      </c>
      <c r="D105" s="31" t="s">
        <v>337</v>
      </c>
      <c r="E105" s="31"/>
      <c r="F105" s="83"/>
      <c r="G105" s="17">
        <f t="shared" ref="G105:L108" si="45">G106</f>
        <v>0</v>
      </c>
      <c r="H105" s="17">
        <f t="shared" si="45"/>
        <v>0</v>
      </c>
      <c r="I105" s="17">
        <f t="shared" si="45"/>
        <v>0</v>
      </c>
      <c r="J105" s="17">
        <f t="shared" si="45"/>
        <v>0</v>
      </c>
      <c r="K105" s="17">
        <f t="shared" si="45"/>
        <v>0</v>
      </c>
      <c r="L105" s="17">
        <f t="shared" si="45"/>
        <v>0</v>
      </c>
      <c r="M105" s="17">
        <f t="shared" si="44"/>
        <v>0</v>
      </c>
      <c r="N105" s="51">
        <f t="shared" si="44"/>
        <v>1</v>
      </c>
      <c r="O105" s="51">
        <f t="shared" si="44"/>
        <v>0</v>
      </c>
      <c r="P105" s="51">
        <f t="shared" si="44"/>
        <v>1</v>
      </c>
      <c r="Q105" s="44" t="e">
        <f t="shared" si="33"/>
        <v>#DIV/0!</v>
      </c>
    </row>
    <row r="106" spans="1:17" s="21" customFormat="1" ht="43.5" hidden="1" customHeight="1" x14ac:dyDescent="0.2">
      <c r="A106" s="54" t="s">
        <v>83</v>
      </c>
      <c r="B106" s="194" t="s">
        <v>87</v>
      </c>
      <c r="C106" s="31" t="s">
        <v>106</v>
      </c>
      <c r="D106" s="31" t="s">
        <v>338</v>
      </c>
      <c r="E106" s="31"/>
      <c r="F106" s="83"/>
      <c r="G106" s="17">
        <f t="shared" si="45"/>
        <v>0</v>
      </c>
      <c r="H106" s="17">
        <f t="shared" si="45"/>
        <v>0</v>
      </c>
      <c r="I106" s="17">
        <f t="shared" si="45"/>
        <v>0</v>
      </c>
      <c r="J106" s="17">
        <f t="shared" si="45"/>
        <v>0</v>
      </c>
      <c r="K106" s="17">
        <f t="shared" si="45"/>
        <v>0</v>
      </c>
      <c r="L106" s="17">
        <f t="shared" si="45"/>
        <v>0</v>
      </c>
      <c r="M106" s="17">
        <f t="shared" si="44"/>
        <v>0</v>
      </c>
      <c r="N106" s="51">
        <f t="shared" si="44"/>
        <v>1</v>
      </c>
      <c r="O106" s="51">
        <f t="shared" si="44"/>
        <v>0</v>
      </c>
      <c r="P106" s="51">
        <f t="shared" si="44"/>
        <v>1</v>
      </c>
      <c r="Q106" s="44" t="e">
        <f t="shared" si="33"/>
        <v>#DIV/0!</v>
      </c>
    </row>
    <row r="107" spans="1:17" s="21" customFormat="1" ht="25.5" hidden="1" x14ac:dyDescent="0.2">
      <c r="A107" s="89" t="s">
        <v>343</v>
      </c>
      <c r="B107" s="194" t="s">
        <v>87</v>
      </c>
      <c r="C107" s="31" t="s">
        <v>106</v>
      </c>
      <c r="D107" s="31" t="s">
        <v>344</v>
      </c>
      <c r="E107" s="31" t="s">
        <v>73</v>
      </c>
      <c r="F107" s="83" t="s">
        <v>73</v>
      </c>
      <c r="G107" s="17">
        <f t="shared" si="45"/>
        <v>0</v>
      </c>
      <c r="H107" s="17">
        <f t="shared" si="45"/>
        <v>0</v>
      </c>
      <c r="I107" s="17">
        <f t="shared" si="45"/>
        <v>0</v>
      </c>
      <c r="J107" s="17">
        <f t="shared" si="45"/>
        <v>0</v>
      </c>
      <c r="K107" s="17">
        <f t="shared" si="45"/>
        <v>0</v>
      </c>
      <c r="L107" s="17">
        <f t="shared" si="45"/>
        <v>0</v>
      </c>
      <c r="M107" s="17">
        <v>0</v>
      </c>
      <c r="N107" s="51">
        <v>1</v>
      </c>
      <c r="O107" s="51">
        <v>0</v>
      </c>
      <c r="P107" s="51">
        <v>1</v>
      </c>
      <c r="Q107" s="44" t="e">
        <f t="shared" si="33"/>
        <v>#DIV/0!</v>
      </c>
    </row>
    <row r="108" spans="1:17" s="15" customFormat="1" hidden="1" x14ac:dyDescent="0.2">
      <c r="A108" s="85" t="s">
        <v>81</v>
      </c>
      <c r="B108" s="206" t="s">
        <v>87</v>
      </c>
      <c r="C108" s="31" t="s">
        <v>106</v>
      </c>
      <c r="D108" s="31" t="s">
        <v>105</v>
      </c>
      <c r="E108" s="31" t="s">
        <v>73</v>
      </c>
      <c r="F108" s="83" t="s">
        <v>73</v>
      </c>
      <c r="G108" s="17">
        <f t="shared" si="45"/>
        <v>0</v>
      </c>
      <c r="H108" s="17">
        <f t="shared" si="45"/>
        <v>0</v>
      </c>
      <c r="I108" s="17">
        <f t="shared" si="45"/>
        <v>0</v>
      </c>
      <c r="J108" s="17">
        <f t="shared" si="45"/>
        <v>0</v>
      </c>
      <c r="K108" s="17">
        <f t="shared" si="45"/>
        <v>0</v>
      </c>
      <c r="L108" s="17">
        <f t="shared" si="45"/>
        <v>0</v>
      </c>
      <c r="M108" s="17"/>
      <c r="N108" s="51"/>
      <c r="O108" s="51"/>
      <c r="P108" s="51"/>
      <c r="Q108" s="44" t="e">
        <f t="shared" si="33"/>
        <v>#DIV/0!</v>
      </c>
    </row>
    <row r="109" spans="1:17" s="15" customFormat="1" ht="37.5" hidden="1" customHeight="1" x14ac:dyDescent="0.2">
      <c r="A109" s="85" t="s">
        <v>80</v>
      </c>
      <c r="B109" s="206" t="s">
        <v>87</v>
      </c>
      <c r="C109" s="31" t="s">
        <v>106</v>
      </c>
      <c r="D109" s="31" t="s">
        <v>105</v>
      </c>
      <c r="E109" s="31" t="s">
        <v>69</v>
      </c>
      <c r="F109" s="83" t="s">
        <v>69</v>
      </c>
      <c r="G109" s="17"/>
      <c r="H109" s="17"/>
      <c r="I109" s="17"/>
      <c r="J109" s="17"/>
      <c r="K109" s="17"/>
      <c r="L109" s="17"/>
      <c r="M109" s="17"/>
      <c r="N109" s="51"/>
      <c r="O109" s="51"/>
      <c r="P109" s="51"/>
      <c r="Q109" s="44" t="e">
        <f t="shared" si="33"/>
        <v>#DIV/0!</v>
      </c>
    </row>
    <row r="110" spans="1:17" s="15" customFormat="1" ht="15.75" hidden="1" customHeight="1" x14ac:dyDescent="0.2">
      <c r="A110" s="55" t="s">
        <v>104</v>
      </c>
      <c r="B110" s="194" t="s">
        <v>87</v>
      </c>
      <c r="C110" s="46" t="s">
        <v>78</v>
      </c>
      <c r="D110" s="46"/>
      <c r="E110" s="46"/>
      <c r="F110" s="185"/>
      <c r="G110" s="22">
        <f t="shared" ref="G110:L111" si="46">G111</f>
        <v>0</v>
      </c>
      <c r="H110" s="22">
        <f t="shared" si="46"/>
        <v>0</v>
      </c>
      <c r="I110" s="22">
        <f t="shared" si="46"/>
        <v>0</v>
      </c>
      <c r="J110" s="22">
        <f t="shared" si="46"/>
        <v>0</v>
      </c>
      <c r="K110" s="22">
        <f t="shared" si="46"/>
        <v>0</v>
      </c>
      <c r="L110" s="22">
        <f t="shared" si="46"/>
        <v>0</v>
      </c>
      <c r="M110" s="22">
        <f t="shared" ref="M110:P112" si="47">M111</f>
        <v>0</v>
      </c>
      <c r="N110" s="51">
        <f t="shared" si="47"/>
        <v>1</v>
      </c>
      <c r="O110" s="51">
        <f t="shared" si="47"/>
        <v>0</v>
      </c>
      <c r="P110" s="51">
        <f t="shared" si="47"/>
        <v>1</v>
      </c>
      <c r="Q110" s="44" t="e">
        <f t="shared" si="33"/>
        <v>#DIV/0!</v>
      </c>
    </row>
    <row r="111" spans="1:17" s="15" customFormat="1" ht="38.25" hidden="1" x14ac:dyDescent="0.2">
      <c r="A111" s="54" t="s">
        <v>317</v>
      </c>
      <c r="B111" s="194" t="s">
        <v>87</v>
      </c>
      <c r="C111" s="31" t="s">
        <v>78</v>
      </c>
      <c r="D111" s="31" t="s">
        <v>332</v>
      </c>
      <c r="E111" s="31"/>
      <c r="F111" s="83"/>
      <c r="G111" s="17">
        <f t="shared" si="46"/>
        <v>0</v>
      </c>
      <c r="H111" s="17">
        <f t="shared" si="46"/>
        <v>0</v>
      </c>
      <c r="I111" s="17">
        <f t="shared" si="46"/>
        <v>0</v>
      </c>
      <c r="J111" s="17">
        <f t="shared" si="46"/>
        <v>0</v>
      </c>
      <c r="K111" s="17">
        <f t="shared" si="46"/>
        <v>0</v>
      </c>
      <c r="L111" s="17">
        <f t="shared" si="46"/>
        <v>0</v>
      </c>
      <c r="M111" s="17">
        <f t="shared" si="47"/>
        <v>0</v>
      </c>
      <c r="N111" s="51">
        <f t="shared" si="47"/>
        <v>1</v>
      </c>
      <c r="O111" s="51">
        <f t="shared" si="47"/>
        <v>0</v>
      </c>
      <c r="P111" s="51">
        <f t="shared" si="47"/>
        <v>1</v>
      </c>
      <c r="Q111" s="44" t="e">
        <f t="shared" si="33"/>
        <v>#DIV/0!</v>
      </c>
    </row>
    <row r="112" spans="1:17" s="15" customFormat="1" ht="51" hidden="1" x14ac:dyDescent="0.2">
      <c r="A112" s="54" t="s">
        <v>103</v>
      </c>
      <c r="B112" s="194" t="s">
        <v>87</v>
      </c>
      <c r="C112" s="31" t="s">
        <v>78</v>
      </c>
      <c r="D112" s="31" t="s">
        <v>319</v>
      </c>
      <c r="E112" s="31"/>
      <c r="F112" s="83"/>
      <c r="G112" s="17">
        <f t="shared" ref="G112:L112" si="48">G113+G116+G119+G122</f>
        <v>0</v>
      </c>
      <c r="H112" s="17">
        <f t="shared" si="48"/>
        <v>0</v>
      </c>
      <c r="I112" s="17">
        <f t="shared" si="48"/>
        <v>0</v>
      </c>
      <c r="J112" s="17">
        <f t="shared" si="48"/>
        <v>0</v>
      </c>
      <c r="K112" s="17">
        <f t="shared" si="48"/>
        <v>0</v>
      </c>
      <c r="L112" s="17">
        <f t="shared" si="48"/>
        <v>0</v>
      </c>
      <c r="M112" s="17">
        <f t="shared" si="47"/>
        <v>0</v>
      </c>
      <c r="N112" s="51">
        <f t="shared" si="47"/>
        <v>1</v>
      </c>
      <c r="O112" s="51">
        <f t="shared" si="47"/>
        <v>0</v>
      </c>
      <c r="P112" s="51">
        <f t="shared" si="47"/>
        <v>1</v>
      </c>
      <c r="Q112" s="44" t="e">
        <f t="shared" si="33"/>
        <v>#DIV/0!</v>
      </c>
    </row>
    <row r="113" spans="1:17" s="15" customFormat="1" ht="114.75" hidden="1" x14ac:dyDescent="0.2">
      <c r="A113" s="89" t="s">
        <v>345</v>
      </c>
      <c r="B113" s="194" t="s">
        <v>87</v>
      </c>
      <c r="C113" s="31" t="s">
        <v>78</v>
      </c>
      <c r="D113" s="31" t="s">
        <v>346</v>
      </c>
      <c r="E113" s="31" t="s">
        <v>101</v>
      </c>
      <c r="F113" s="83" t="s">
        <v>101</v>
      </c>
      <c r="G113" s="17">
        <f t="shared" ref="G113:L113" si="49">G114</f>
        <v>0</v>
      </c>
      <c r="H113" s="17">
        <f t="shared" si="49"/>
        <v>0</v>
      </c>
      <c r="I113" s="17">
        <f t="shared" si="49"/>
        <v>0</v>
      </c>
      <c r="J113" s="17">
        <f t="shared" si="49"/>
        <v>274.89999999999998</v>
      </c>
      <c r="K113" s="17">
        <f t="shared" si="49"/>
        <v>0</v>
      </c>
      <c r="L113" s="17">
        <f t="shared" si="49"/>
        <v>0</v>
      </c>
      <c r="M113" s="17">
        <v>0</v>
      </c>
      <c r="N113" s="51">
        <v>1</v>
      </c>
      <c r="O113" s="51">
        <v>0</v>
      </c>
      <c r="P113" s="51">
        <v>1</v>
      </c>
      <c r="Q113" s="44" t="e">
        <f t="shared" si="33"/>
        <v>#DIV/0!</v>
      </c>
    </row>
    <row r="114" spans="1:17" s="15" customFormat="1" ht="22.5" hidden="1" customHeight="1" x14ac:dyDescent="0.2">
      <c r="A114" s="203" t="s">
        <v>102</v>
      </c>
      <c r="B114" s="211" t="s">
        <v>87</v>
      </c>
      <c r="C114" s="202" t="s">
        <v>78</v>
      </c>
      <c r="D114" s="202" t="s">
        <v>99</v>
      </c>
      <c r="E114" s="202" t="s">
        <v>101</v>
      </c>
      <c r="F114" s="191" t="s">
        <v>101</v>
      </c>
      <c r="G114" s="17">
        <f>G115</f>
        <v>0</v>
      </c>
      <c r="H114" s="17">
        <f>H115</f>
        <v>0</v>
      </c>
      <c r="I114" s="17">
        <f>I115</f>
        <v>0</v>
      </c>
      <c r="J114" s="17">
        <f>J115+63.2+211.7</f>
        <v>274.89999999999998</v>
      </c>
      <c r="K114" s="17">
        <f>K115</f>
        <v>0</v>
      </c>
      <c r="L114" s="17">
        <f>L115</f>
        <v>0</v>
      </c>
      <c r="M114" s="17"/>
      <c r="N114" s="51"/>
      <c r="O114" s="51"/>
      <c r="P114" s="51"/>
      <c r="Q114" s="44" t="e">
        <f t="shared" si="33"/>
        <v>#DIV/0!</v>
      </c>
    </row>
    <row r="115" spans="1:17" s="15" customFormat="1" ht="14.25" hidden="1" customHeight="1" x14ac:dyDescent="0.2">
      <c r="A115" s="203" t="s">
        <v>100</v>
      </c>
      <c r="B115" s="211" t="s">
        <v>87</v>
      </c>
      <c r="C115" s="202" t="s">
        <v>78</v>
      </c>
      <c r="D115" s="202" t="s">
        <v>99</v>
      </c>
      <c r="E115" s="202" t="s">
        <v>98</v>
      </c>
      <c r="F115" s="191" t="s">
        <v>98</v>
      </c>
      <c r="G115" s="17"/>
      <c r="H115" s="17"/>
      <c r="I115" s="17"/>
      <c r="J115" s="17"/>
      <c r="K115" s="17"/>
      <c r="L115" s="17"/>
      <c r="M115" s="17"/>
      <c r="N115" s="51"/>
      <c r="O115" s="51"/>
      <c r="P115" s="51"/>
      <c r="Q115" s="44" t="e">
        <f t="shared" si="33"/>
        <v>#DIV/0!</v>
      </c>
    </row>
    <row r="116" spans="1:17" s="15" customFormat="1" ht="11.25" customHeight="1" x14ac:dyDescent="0.2">
      <c r="A116" s="55" t="s">
        <v>97</v>
      </c>
      <c r="B116" s="194" t="s">
        <v>87</v>
      </c>
      <c r="C116" s="97" t="s">
        <v>71</v>
      </c>
      <c r="D116" s="97"/>
      <c r="E116" s="97"/>
      <c r="F116" s="71"/>
      <c r="G116" s="17">
        <f t="shared" ref="G116:L116" si="50">G117</f>
        <v>0</v>
      </c>
      <c r="H116" s="17">
        <f t="shared" si="50"/>
        <v>0</v>
      </c>
      <c r="I116" s="17">
        <f t="shared" si="50"/>
        <v>0</v>
      </c>
      <c r="J116" s="17">
        <f t="shared" si="50"/>
        <v>-11.7</v>
      </c>
      <c r="K116" s="17">
        <f t="shared" si="50"/>
        <v>0</v>
      </c>
      <c r="L116" s="17">
        <f t="shared" si="50"/>
        <v>0</v>
      </c>
      <c r="M116" s="17">
        <f t="shared" ref="M116:P117" si="51">M117</f>
        <v>408900</v>
      </c>
      <c r="N116" s="51">
        <f t="shared" si="51"/>
        <v>954.7</v>
      </c>
      <c r="O116" s="51">
        <f t="shared" si="51"/>
        <v>408900</v>
      </c>
      <c r="P116" s="51">
        <f t="shared" si="51"/>
        <v>876.8</v>
      </c>
      <c r="Q116" s="44">
        <f t="shared" si="33"/>
        <v>1</v>
      </c>
    </row>
    <row r="117" spans="1:17" s="15" customFormat="1" x14ac:dyDescent="0.2">
      <c r="A117" s="54" t="s">
        <v>203</v>
      </c>
      <c r="B117" s="108" t="s">
        <v>72</v>
      </c>
      <c r="C117" s="53" t="s">
        <v>71</v>
      </c>
      <c r="D117" s="53" t="s">
        <v>347</v>
      </c>
      <c r="E117" s="53"/>
      <c r="F117" s="193"/>
      <c r="G117" s="17">
        <f>G118</f>
        <v>0</v>
      </c>
      <c r="H117" s="17">
        <f>H118</f>
        <v>0</v>
      </c>
      <c r="I117" s="17">
        <f>I118</f>
        <v>0</v>
      </c>
      <c r="J117" s="17">
        <f>J118-11.7</f>
        <v>-11.7</v>
      </c>
      <c r="K117" s="17">
        <f>K118</f>
        <v>0</v>
      </c>
      <c r="L117" s="17">
        <f>L118</f>
        <v>0</v>
      </c>
      <c r="M117" s="17">
        <f t="shared" si="51"/>
        <v>408900</v>
      </c>
      <c r="N117" s="17">
        <f t="shared" si="51"/>
        <v>954.7</v>
      </c>
      <c r="O117" s="17">
        <f t="shared" si="51"/>
        <v>408900</v>
      </c>
      <c r="P117" s="17">
        <f t="shared" si="51"/>
        <v>876.8</v>
      </c>
      <c r="Q117" s="28">
        <f t="shared" si="33"/>
        <v>1</v>
      </c>
    </row>
    <row r="118" spans="1:17" s="15" customFormat="1" ht="76.5" x14ac:dyDescent="0.2">
      <c r="A118" s="54" t="s">
        <v>83</v>
      </c>
      <c r="B118" s="108" t="s">
        <v>72</v>
      </c>
      <c r="C118" s="53" t="s">
        <v>71</v>
      </c>
      <c r="D118" s="53" t="s">
        <v>202</v>
      </c>
      <c r="E118" s="53"/>
      <c r="F118" s="193"/>
      <c r="G118" s="17"/>
      <c r="H118" s="17"/>
      <c r="I118" s="17"/>
      <c r="J118" s="17"/>
      <c r="K118" s="17"/>
      <c r="L118" s="17"/>
      <c r="M118" s="17">
        <f>M120+M123+M129+M126</f>
        <v>408900</v>
      </c>
      <c r="N118" s="17">
        <f>N120+N123+N129+N126</f>
        <v>954.7</v>
      </c>
      <c r="O118" s="17">
        <f>O120+O123+O129+O126</f>
        <v>408900</v>
      </c>
      <c r="P118" s="17">
        <f>P120+P123+P129</f>
        <v>876.8</v>
      </c>
      <c r="Q118" s="28">
        <f t="shared" si="33"/>
        <v>1</v>
      </c>
    </row>
    <row r="119" spans="1:17" s="15" customFormat="1" hidden="1" x14ac:dyDescent="0.2">
      <c r="A119" s="89" t="s">
        <v>96</v>
      </c>
      <c r="B119" s="108" t="s">
        <v>72</v>
      </c>
      <c r="C119" s="53" t="s">
        <v>71</v>
      </c>
      <c r="D119" s="53" t="s">
        <v>93</v>
      </c>
      <c r="E119" s="53"/>
      <c r="F119" s="187"/>
      <c r="G119" s="17">
        <f t="shared" ref="G119:L120" si="52">G120</f>
        <v>0</v>
      </c>
      <c r="H119" s="17">
        <f t="shared" si="52"/>
        <v>0</v>
      </c>
      <c r="I119" s="17">
        <f t="shared" si="52"/>
        <v>0</v>
      </c>
      <c r="J119" s="17">
        <f t="shared" si="52"/>
        <v>0</v>
      </c>
      <c r="K119" s="17">
        <f t="shared" si="52"/>
        <v>0</v>
      </c>
      <c r="L119" s="17">
        <f t="shared" si="52"/>
        <v>0</v>
      </c>
      <c r="M119" s="17"/>
      <c r="N119" s="17"/>
      <c r="O119" s="17"/>
      <c r="P119" s="17"/>
      <c r="Q119" s="28" t="e">
        <f t="shared" si="33"/>
        <v>#DIV/0!</v>
      </c>
    </row>
    <row r="120" spans="1:17" s="15" customFormat="1" ht="25.5" customHeight="1" x14ac:dyDescent="0.2">
      <c r="A120" s="59" t="s">
        <v>94</v>
      </c>
      <c r="B120" s="178" t="s">
        <v>72</v>
      </c>
      <c r="C120" s="53" t="s">
        <v>71</v>
      </c>
      <c r="D120" s="53" t="s">
        <v>93</v>
      </c>
      <c r="E120" s="53" t="s">
        <v>73</v>
      </c>
      <c r="F120" s="187" t="s">
        <v>73</v>
      </c>
      <c r="G120" s="17">
        <f t="shared" si="52"/>
        <v>0</v>
      </c>
      <c r="H120" s="17">
        <f t="shared" si="52"/>
        <v>0</v>
      </c>
      <c r="I120" s="17">
        <f t="shared" si="52"/>
        <v>0</v>
      </c>
      <c r="J120" s="17">
        <f t="shared" si="52"/>
        <v>0</v>
      </c>
      <c r="K120" s="17">
        <f t="shared" si="52"/>
        <v>0</v>
      </c>
      <c r="L120" s="17">
        <f t="shared" si="52"/>
        <v>0</v>
      </c>
      <c r="M120" s="17">
        <f>'2'!G120</f>
        <v>208400</v>
      </c>
      <c r="N120" s="17">
        <f>'2'!H120</f>
        <v>364.5</v>
      </c>
      <c r="O120" s="17">
        <f>'2'!I120</f>
        <v>208400</v>
      </c>
      <c r="P120" s="17">
        <f>'2'!J120</f>
        <v>322.8</v>
      </c>
      <c r="Q120" s="28">
        <f t="shared" si="33"/>
        <v>1</v>
      </c>
    </row>
    <row r="121" spans="1:17" s="15" customFormat="1" hidden="1" x14ac:dyDescent="0.2">
      <c r="A121" s="204" t="s">
        <v>80</v>
      </c>
      <c r="B121" s="213" t="s">
        <v>87</v>
      </c>
      <c r="C121" s="111" t="s">
        <v>71</v>
      </c>
      <c r="D121" s="111" t="s">
        <v>95</v>
      </c>
      <c r="E121" s="111" t="s">
        <v>69</v>
      </c>
      <c r="F121" s="188" t="s">
        <v>69</v>
      </c>
      <c r="G121" s="17"/>
      <c r="H121" s="17"/>
      <c r="I121" s="17"/>
      <c r="J121" s="17"/>
      <c r="K121" s="17"/>
      <c r="L121" s="17"/>
      <c r="M121" s="17">
        <f>'2'!G121</f>
        <v>0</v>
      </c>
      <c r="N121" s="17">
        <f>'2'!H121</f>
        <v>0</v>
      </c>
      <c r="O121" s="17"/>
      <c r="P121" s="17"/>
      <c r="Q121" s="28" t="e">
        <f t="shared" si="33"/>
        <v>#DIV/0!</v>
      </c>
    </row>
    <row r="122" spans="1:17" s="15" customFormat="1" ht="16.5" hidden="1" customHeight="1" x14ac:dyDescent="0.2">
      <c r="A122" s="198" t="s">
        <v>92</v>
      </c>
      <c r="B122" s="199" t="s">
        <v>72</v>
      </c>
      <c r="C122" s="111" t="s">
        <v>71</v>
      </c>
      <c r="D122" s="111" t="s">
        <v>91</v>
      </c>
      <c r="E122" s="111"/>
      <c r="F122" s="188"/>
      <c r="G122" s="17">
        <f t="shared" ref="G122:L122" si="53">G123</f>
        <v>0</v>
      </c>
      <c r="H122" s="17">
        <f t="shared" si="53"/>
        <v>0</v>
      </c>
      <c r="I122" s="17">
        <f t="shared" si="53"/>
        <v>0</v>
      </c>
      <c r="J122" s="17">
        <f t="shared" si="53"/>
        <v>-263.2</v>
      </c>
      <c r="K122" s="17">
        <f t="shared" si="53"/>
        <v>0</v>
      </c>
      <c r="L122" s="17">
        <f t="shared" si="53"/>
        <v>0</v>
      </c>
      <c r="M122" s="17">
        <f>'2'!G122</f>
        <v>0</v>
      </c>
      <c r="N122" s="17">
        <f>'2'!H122</f>
        <v>0</v>
      </c>
      <c r="O122" s="17"/>
      <c r="P122" s="17"/>
      <c r="Q122" s="28" t="e">
        <f t="shared" si="33"/>
        <v>#DIV/0!</v>
      </c>
    </row>
    <row r="123" spans="1:17" s="15" customFormat="1" ht="30.75" hidden="1" customHeight="1" x14ac:dyDescent="0.2">
      <c r="A123" s="59" t="s">
        <v>76</v>
      </c>
      <c r="B123" s="178" t="s">
        <v>72</v>
      </c>
      <c r="C123" s="53" t="s">
        <v>71</v>
      </c>
      <c r="D123" s="53" t="s">
        <v>75</v>
      </c>
      <c r="E123" s="53" t="s">
        <v>73</v>
      </c>
      <c r="F123" s="187" t="s">
        <v>73</v>
      </c>
      <c r="G123" s="17">
        <f>G124</f>
        <v>0</v>
      </c>
      <c r="H123" s="17">
        <f>H124</f>
        <v>0</v>
      </c>
      <c r="I123" s="17">
        <f>I124</f>
        <v>0</v>
      </c>
      <c r="J123" s="17">
        <f>J124-63.2-200</f>
        <v>-263.2</v>
      </c>
      <c r="K123" s="17">
        <f>K124</f>
        <v>0</v>
      </c>
      <c r="L123" s="17">
        <f>L124</f>
        <v>0</v>
      </c>
      <c r="M123" s="17">
        <f>'2'!G123</f>
        <v>0</v>
      </c>
      <c r="N123" s="17">
        <f>'2'!H123</f>
        <v>0</v>
      </c>
      <c r="O123" s="17">
        <f>'2'!I123</f>
        <v>0</v>
      </c>
      <c r="P123" s="17">
        <f>'2'!J123</f>
        <v>0</v>
      </c>
      <c r="Q123" s="28" t="e">
        <f t="shared" si="33"/>
        <v>#DIV/0!</v>
      </c>
    </row>
    <row r="124" spans="1:17" s="15" customFormat="1" hidden="1" x14ac:dyDescent="0.2">
      <c r="A124" s="204" t="s">
        <v>80</v>
      </c>
      <c r="B124" s="213" t="s">
        <v>87</v>
      </c>
      <c r="C124" s="111" t="s">
        <v>71</v>
      </c>
      <c r="D124" s="111" t="s">
        <v>91</v>
      </c>
      <c r="E124" s="111" t="s">
        <v>69</v>
      </c>
      <c r="F124" s="188" t="s">
        <v>69</v>
      </c>
      <c r="G124" s="17"/>
      <c r="H124" s="17"/>
      <c r="I124" s="17"/>
      <c r="J124" s="17"/>
      <c r="K124" s="17"/>
      <c r="L124" s="17"/>
      <c r="M124" s="17">
        <f>'2'!G124</f>
        <v>0</v>
      </c>
      <c r="N124" s="17">
        <f>'2'!H124</f>
        <v>0</v>
      </c>
      <c r="O124" s="17"/>
      <c r="P124" s="17"/>
      <c r="Q124" s="28" t="e">
        <f t="shared" si="33"/>
        <v>#DIV/0!</v>
      </c>
    </row>
    <row r="125" spans="1:17" s="24" customFormat="1" ht="13.5" hidden="1" customHeight="1" x14ac:dyDescent="0.25">
      <c r="A125" s="198" t="s">
        <v>90</v>
      </c>
      <c r="B125" s="199" t="s">
        <v>72</v>
      </c>
      <c r="C125" s="111" t="s">
        <v>71</v>
      </c>
      <c r="D125" s="111" t="s">
        <v>89</v>
      </c>
      <c r="E125" s="111"/>
      <c r="F125" s="188"/>
      <c r="G125" s="26" t="e">
        <f t="shared" ref="G125:L126" si="54">G126</f>
        <v>#REF!</v>
      </c>
      <c r="H125" s="26" t="e">
        <f t="shared" si="54"/>
        <v>#REF!</v>
      </c>
      <c r="I125" s="26" t="e">
        <f t="shared" si="54"/>
        <v>#REF!</v>
      </c>
      <c r="J125" s="26" t="e">
        <f t="shared" si="54"/>
        <v>#REF!</v>
      </c>
      <c r="K125" s="26" t="e">
        <f t="shared" si="54"/>
        <v>#REF!</v>
      </c>
      <c r="L125" s="26" t="e">
        <f t="shared" si="54"/>
        <v>#REF!</v>
      </c>
      <c r="M125" s="17">
        <f>'2'!G125</f>
        <v>0</v>
      </c>
      <c r="N125" s="17">
        <f>'2'!H125</f>
        <v>0</v>
      </c>
      <c r="O125" s="25"/>
      <c r="P125" s="25"/>
      <c r="Q125" s="28" t="e">
        <f t="shared" si="33"/>
        <v>#DIV/0!</v>
      </c>
    </row>
    <row r="126" spans="1:17" s="15" customFormat="1" ht="12.75" hidden="1" customHeight="1" x14ac:dyDescent="0.2">
      <c r="A126" s="89" t="s">
        <v>348</v>
      </c>
      <c r="B126" s="178" t="s">
        <v>72</v>
      </c>
      <c r="C126" s="53" t="s">
        <v>71</v>
      </c>
      <c r="D126" s="53" t="s">
        <v>349</v>
      </c>
      <c r="E126" s="53" t="s">
        <v>73</v>
      </c>
      <c r="F126" s="187" t="s">
        <v>73</v>
      </c>
      <c r="G126" s="23" t="e">
        <f t="shared" si="54"/>
        <v>#REF!</v>
      </c>
      <c r="H126" s="23" t="e">
        <f t="shared" si="54"/>
        <v>#REF!</v>
      </c>
      <c r="I126" s="23" t="e">
        <f t="shared" si="54"/>
        <v>#REF!</v>
      </c>
      <c r="J126" s="23" t="e">
        <f t="shared" si="54"/>
        <v>#REF!</v>
      </c>
      <c r="K126" s="23" t="e">
        <f t="shared" si="54"/>
        <v>#REF!</v>
      </c>
      <c r="L126" s="23" t="e">
        <f t="shared" si="54"/>
        <v>#REF!</v>
      </c>
      <c r="M126" s="17">
        <f>'2'!G126</f>
        <v>0</v>
      </c>
      <c r="N126" s="17">
        <f>'2'!H126</f>
        <v>0</v>
      </c>
      <c r="O126" s="22">
        <v>0</v>
      </c>
      <c r="P126" s="22">
        <v>1</v>
      </c>
      <c r="Q126" s="28" t="e">
        <f t="shared" si="33"/>
        <v>#DIV/0!</v>
      </c>
    </row>
    <row r="127" spans="1:17" s="21" customFormat="1" hidden="1" x14ac:dyDescent="0.2">
      <c r="A127" s="204" t="s">
        <v>80</v>
      </c>
      <c r="B127" s="213" t="s">
        <v>87</v>
      </c>
      <c r="C127" s="111" t="s">
        <v>71</v>
      </c>
      <c r="D127" s="111" t="s">
        <v>89</v>
      </c>
      <c r="E127" s="111" t="s">
        <v>69</v>
      </c>
      <c r="F127" s="188" t="s">
        <v>69</v>
      </c>
      <c r="G127" s="16" t="e">
        <f>G128+#REF!</f>
        <v>#REF!</v>
      </c>
      <c r="H127" s="16" t="e">
        <f>H128+#REF!</f>
        <v>#REF!</v>
      </c>
      <c r="I127" s="16" t="e">
        <f>I128+#REF!</f>
        <v>#REF!</v>
      </c>
      <c r="J127" s="16" t="e">
        <f>J128+#REF!</f>
        <v>#REF!</v>
      </c>
      <c r="K127" s="16" t="e">
        <f>K128+#REF!</f>
        <v>#REF!</v>
      </c>
      <c r="L127" s="16" t="e">
        <f>L128+#REF!</f>
        <v>#REF!</v>
      </c>
      <c r="M127" s="17">
        <f>'2'!G127</f>
        <v>0</v>
      </c>
      <c r="N127" s="17">
        <f>'2'!H127</f>
        <v>0</v>
      </c>
      <c r="O127" s="17"/>
      <c r="P127" s="17"/>
      <c r="Q127" s="28" t="e">
        <f t="shared" si="33"/>
        <v>#DIV/0!</v>
      </c>
    </row>
    <row r="128" spans="1:17" s="21" customFormat="1" ht="23.25" hidden="1" customHeight="1" x14ac:dyDescent="0.2">
      <c r="A128" s="198" t="s">
        <v>88</v>
      </c>
      <c r="B128" s="199" t="s">
        <v>72</v>
      </c>
      <c r="C128" s="111" t="s">
        <v>71</v>
      </c>
      <c r="D128" s="111" t="s">
        <v>86</v>
      </c>
      <c r="E128" s="111"/>
      <c r="F128" s="188"/>
      <c r="G128" s="16" t="e">
        <f t="shared" ref="G128:L128" si="55">G129</f>
        <v>#REF!</v>
      </c>
      <c r="H128" s="16" t="e">
        <f t="shared" si="55"/>
        <v>#REF!</v>
      </c>
      <c r="I128" s="16" t="e">
        <f t="shared" si="55"/>
        <v>#REF!</v>
      </c>
      <c r="J128" s="16" t="e">
        <f t="shared" si="55"/>
        <v>#REF!</v>
      </c>
      <c r="K128" s="16" t="e">
        <f t="shared" si="55"/>
        <v>#REF!</v>
      </c>
      <c r="L128" s="16" t="e">
        <f t="shared" si="55"/>
        <v>#REF!</v>
      </c>
      <c r="M128" s="17">
        <f>'2'!G128</f>
        <v>0</v>
      </c>
      <c r="N128" s="17">
        <f>'2'!H128</f>
        <v>0</v>
      </c>
      <c r="O128" s="17"/>
      <c r="P128" s="17"/>
      <c r="Q128" s="28" t="e">
        <f t="shared" si="33"/>
        <v>#DIV/0!</v>
      </c>
    </row>
    <row r="129" spans="1:17" s="18" customFormat="1" ht="37.5" customHeight="1" x14ac:dyDescent="0.2">
      <c r="A129" s="59" t="s">
        <v>74</v>
      </c>
      <c r="B129" s="178" t="s">
        <v>72</v>
      </c>
      <c r="C129" s="53" t="s">
        <v>71</v>
      </c>
      <c r="D129" s="53" t="s">
        <v>70</v>
      </c>
      <c r="E129" s="53" t="s">
        <v>73</v>
      </c>
      <c r="F129" s="187" t="s">
        <v>73</v>
      </c>
      <c r="G129" s="20" t="e">
        <f>#REF!</f>
        <v>#REF!</v>
      </c>
      <c r="H129" s="20" t="e">
        <f>#REF!</f>
        <v>#REF!</v>
      </c>
      <c r="I129" s="20" t="e">
        <f>#REF!</f>
        <v>#REF!</v>
      </c>
      <c r="J129" s="20" t="e">
        <f>#REF!</f>
        <v>#REF!</v>
      </c>
      <c r="K129" s="20" t="e">
        <f>#REF!</f>
        <v>#REF!</v>
      </c>
      <c r="L129" s="20" t="e">
        <f>#REF!</f>
        <v>#REF!</v>
      </c>
      <c r="M129" s="17">
        <f>'2'!G129</f>
        <v>200500</v>
      </c>
      <c r="N129" s="17">
        <f>'2'!H129</f>
        <v>590.20000000000005</v>
      </c>
      <c r="O129" s="17">
        <f>'2'!I129</f>
        <v>200500</v>
      </c>
      <c r="P129" s="17">
        <f>'2'!J129</f>
        <v>554</v>
      </c>
      <c r="Q129" s="28">
        <f t="shared" si="33"/>
        <v>1</v>
      </c>
    </row>
    <row r="130" spans="1:17" x14ac:dyDescent="0.2">
      <c r="B130" s="12"/>
      <c r="C130" s="12"/>
      <c r="D130" s="12"/>
      <c r="E130" s="11"/>
      <c r="F130" s="10"/>
      <c r="G130" s="10"/>
      <c r="H130" s="10"/>
      <c r="I130" s="10"/>
      <c r="J130" s="10"/>
      <c r="K130" s="10"/>
      <c r="L130" s="10"/>
      <c r="M130" s="9"/>
      <c r="N130" s="9"/>
    </row>
    <row r="131" spans="1:17" x14ac:dyDescent="0.2">
      <c r="B131" s="12"/>
      <c r="C131" s="12"/>
      <c r="D131" s="12"/>
      <c r="E131" s="11"/>
      <c r="F131" s="10"/>
      <c r="G131" s="10"/>
      <c r="H131" s="10"/>
      <c r="I131" s="10"/>
      <c r="J131" s="10"/>
      <c r="K131" s="10"/>
      <c r="L131" s="10"/>
      <c r="M131" s="9"/>
      <c r="N131" s="9"/>
    </row>
    <row r="132" spans="1:17" x14ac:dyDescent="0.2">
      <c r="B132" s="12"/>
      <c r="C132" s="12"/>
      <c r="D132" s="12"/>
      <c r="E132" s="11"/>
      <c r="F132" s="10"/>
      <c r="G132" s="10"/>
      <c r="H132" s="10"/>
      <c r="I132" s="10"/>
      <c r="J132" s="10"/>
      <c r="K132" s="10"/>
      <c r="L132" s="10"/>
      <c r="M132" s="9"/>
      <c r="N132" s="9"/>
    </row>
    <row r="133" spans="1:17" x14ac:dyDescent="0.2">
      <c r="B133" s="12"/>
      <c r="C133" s="12"/>
      <c r="D133" s="12"/>
      <c r="E133" s="11"/>
      <c r="F133" s="10"/>
      <c r="G133" s="10"/>
      <c r="H133" s="10"/>
      <c r="I133" s="10"/>
      <c r="J133" s="10"/>
      <c r="K133" s="10"/>
      <c r="L133" s="10"/>
      <c r="M133" s="9"/>
      <c r="N133" s="9"/>
    </row>
    <row r="134" spans="1:17" x14ac:dyDescent="0.2">
      <c r="B134" s="12"/>
      <c r="C134" s="12"/>
      <c r="D134" s="12"/>
      <c r="E134" s="11"/>
      <c r="F134" s="10"/>
      <c r="G134" s="10"/>
      <c r="H134" s="10"/>
      <c r="I134" s="10"/>
      <c r="J134" s="10"/>
      <c r="K134" s="10"/>
      <c r="L134" s="10"/>
      <c r="M134" s="9"/>
      <c r="N134" s="9"/>
    </row>
    <row r="135" spans="1:17" x14ac:dyDescent="0.2">
      <c r="B135" s="12"/>
      <c r="C135" s="12"/>
      <c r="D135" s="12"/>
      <c r="E135" s="11"/>
      <c r="F135" s="10"/>
      <c r="G135" s="10"/>
      <c r="H135" s="10"/>
      <c r="I135" s="10"/>
      <c r="J135" s="10"/>
      <c r="K135" s="10"/>
      <c r="L135" s="10"/>
      <c r="M135" s="9"/>
      <c r="N135" s="9"/>
    </row>
    <row r="136" spans="1:17" x14ac:dyDescent="0.2">
      <c r="B136" s="12"/>
      <c r="C136" s="12"/>
      <c r="D136" s="12"/>
      <c r="E136" s="11"/>
      <c r="F136" s="10"/>
      <c r="G136" s="10"/>
      <c r="H136" s="10"/>
      <c r="I136" s="10"/>
      <c r="J136" s="10"/>
      <c r="K136" s="10"/>
      <c r="L136" s="10"/>
      <c r="M136" s="9"/>
      <c r="N136" s="9"/>
    </row>
    <row r="137" spans="1:17" x14ac:dyDescent="0.2">
      <c r="B137" s="12"/>
      <c r="C137" s="12"/>
      <c r="D137" s="12"/>
      <c r="E137" s="11"/>
      <c r="F137" s="10"/>
      <c r="G137" s="10"/>
      <c r="H137" s="10"/>
      <c r="I137" s="10"/>
      <c r="J137" s="10"/>
      <c r="K137" s="10"/>
      <c r="L137" s="10"/>
      <c r="M137" s="9"/>
      <c r="N137" s="9"/>
    </row>
    <row r="138" spans="1:17" x14ac:dyDescent="0.2">
      <c r="B138" s="12"/>
      <c r="C138" s="12"/>
      <c r="D138" s="12"/>
      <c r="E138" s="11"/>
      <c r="F138" s="10"/>
      <c r="G138" s="10"/>
      <c r="H138" s="10"/>
      <c r="I138" s="10"/>
      <c r="J138" s="10"/>
      <c r="K138" s="10"/>
      <c r="L138" s="10"/>
      <c r="M138" s="9"/>
      <c r="N138" s="9"/>
    </row>
    <row r="139" spans="1:17" x14ac:dyDescent="0.2">
      <c r="B139" s="12"/>
      <c r="C139" s="12"/>
      <c r="D139" s="12"/>
      <c r="E139" s="11"/>
      <c r="F139" s="10"/>
      <c r="G139" s="10"/>
      <c r="H139" s="10"/>
      <c r="I139" s="10"/>
      <c r="J139" s="10"/>
      <c r="K139" s="10"/>
      <c r="L139" s="10"/>
      <c r="M139" s="9"/>
      <c r="N139" s="9"/>
    </row>
    <row r="140" spans="1:17" x14ac:dyDescent="0.2">
      <c r="B140" s="12"/>
      <c r="C140" s="12"/>
      <c r="D140" s="12"/>
      <c r="E140" s="11"/>
      <c r="F140" s="10"/>
      <c r="G140" s="10"/>
      <c r="H140" s="10"/>
      <c r="I140" s="10"/>
      <c r="J140" s="10"/>
      <c r="K140" s="10"/>
      <c r="L140" s="10"/>
      <c r="M140" s="9"/>
      <c r="N140" s="9"/>
    </row>
    <row r="141" spans="1:17" x14ac:dyDescent="0.2">
      <c r="B141" s="12"/>
      <c r="C141" s="12"/>
      <c r="D141" s="12"/>
      <c r="E141" s="11"/>
      <c r="F141" s="10"/>
      <c r="G141" s="10"/>
      <c r="H141" s="10"/>
      <c r="I141" s="10"/>
      <c r="J141" s="10"/>
      <c r="K141" s="10"/>
      <c r="L141" s="10"/>
      <c r="M141" s="9"/>
      <c r="N141" s="9"/>
    </row>
    <row r="142" spans="1:17" x14ac:dyDescent="0.2">
      <c r="B142" s="12"/>
      <c r="C142" s="12"/>
      <c r="D142" s="12"/>
      <c r="E142" s="11"/>
      <c r="F142" s="10"/>
      <c r="G142" s="10"/>
      <c r="H142" s="10"/>
      <c r="I142" s="10"/>
      <c r="J142" s="10"/>
      <c r="K142" s="10"/>
      <c r="L142" s="10"/>
      <c r="M142" s="9"/>
      <c r="N142" s="9"/>
    </row>
    <row r="143" spans="1:17" x14ac:dyDescent="0.2">
      <c r="B143" s="12"/>
      <c r="C143" s="12"/>
      <c r="D143" s="12"/>
      <c r="E143" s="11"/>
      <c r="F143" s="10"/>
      <c r="G143" s="10"/>
      <c r="H143" s="10"/>
      <c r="I143" s="10"/>
      <c r="J143" s="10"/>
      <c r="K143" s="10"/>
      <c r="L143" s="10"/>
      <c r="M143" s="9"/>
      <c r="N143" s="9"/>
    </row>
    <row r="144" spans="1:17" x14ac:dyDescent="0.2">
      <c r="B144" s="12"/>
      <c r="C144" s="12"/>
      <c r="D144" s="12"/>
      <c r="E144" s="11"/>
      <c r="F144" s="10"/>
      <c r="G144" s="10"/>
      <c r="H144" s="10"/>
      <c r="I144" s="10"/>
      <c r="J144" s="10"/>
      <c r="K144" s="10"/>
      <c r="L144" s="10"/>
      <c r="M144" s="9"/>
      <c r="N144" s="9"/>
    </row>
    <row r="145" spans="2:14" x14ac:dyDescent="0.2">
      <c r="B145" s="12"/>
      <c r="C145" s="12"/>
      <c r="D145" s="12"/>
      <c r="E145" s="11"/>
      <c r="F145" s="10"/>
      <c r="G145" s="10"/>
      <c r="H145" s="10"/>
      <c r="I145" s="10"/>
      <c r="J145" s="10"/>
      <c r="K145" s="10"/>
      <c r="L145" s="10"/>
      <c r="M145" s="9"/>
      <c r="N145" s="9"/>
    </row>
    <row r="146" spans="2:14" x14ac:dyDescent="0.2">
      <c r="B146" s="12"/>
      <c r="C146" s="12"/>
      <c r="D146" s="12"/>
      <c r="E146" s="11"/>
      <c r="F146" s="10"/>
      <c r="G146" s="10"/>
      <c r="H146" s="10"/>
      <c r="I146" s="10"/>
      <c r="J146" s="10"/>
      <c r="K146" s="10"/>
      <c r="L146" s="10"/>
      <c r="M146" s="9"/>
      <c r="N146" s="9"/>
    </row>
    <row r="147" spans="2:14" x14ac:dyDescent="0.2">
      <c r="B147" s="12"/>
      <c r="C147" s="12"/>
      <c r="D147" s="12"/>
      <c r="E147" s="11"/>
      <c r="F147" s="10"/>
      <c r="G147" s="10"/>
      <c r="H147" s="10"/>
      <c r="I147" s="10"/>
      <c r="J147" s="10"/>
      <c r="K147" s="10"/>
      <c r="L147" s="10"/>
      <c r="M147" s="9"/>
      <c r="N147" s="9"/>
    </row>
    <row r="148" spans="2:14" x14ac:dyDescent="0.2">
      <c r="B148" s="12"/>
      <c r="C148" s="12"/>
      <c r="D148" s="12"/>
      <c r="E148" s="11"/>
      <c r="F148" s="10"/>
      <c r="G148" s="10"/>
      <c r="H148" s="10"/>
      <c r="I148" s="10"/>
      <c r="J148" s="10"/>
      <c r="K148" s="10"/>
      <c r="L148" s="10"/>
      <c r="M148" s="9"/>
      <c r="N148" s="9"/>
    </row>
    <row r="149" spans="2:14" x14ac:dyDescent="0.2">
      <c r="B149" s="12"/>
      <c r="C149" s="12"/>
      <c r="D149" s="12"/>
      <c r="E149" s="11"/>
      <c r="F149" s="10"/>
      <c r="G149" s="10"/>
      <c r="H149" s="10"/>
      <c r="I149" s="10"/>
      <c r="J149" s="10"/>
      <c r="K149" s="10"/>
      <c r="L149" s="10"/>
      <c r="M149" s="9"/>
      <c r="N149" s="9"/>
    </row>
    <row r="150" spans="2:14" x14ac:dyDescent="0.2">
      <c r="B150" s="12"/>
      <c r="C150" s="12"/>
      <c r="D150" s="12"/>
      <c r="E150" s="11"/>
      <c r="F150" s="10"/>
      <c r="G150" s="10"/>
      <c r="H150" s="10"/>
      <c r="I150" s="10"/>
      <c r="J150" s="10"/>
      <c r="K150" s="10"/>
      <c r="L150" s="10"/>
      <c r="M150" s="9"/>
      <c r="N150" s="9"/>
    </row>
    <row r="151" spans="2:14" x14ac:dyDescent="0.2">
      <c r="B151" s="12"/>
      <c r="C151" s="12"/>
      <c r="D151" s="12"/>
      <c r="E151" s="11"/>
      <c r="F151" s="10"/>
      <c r="G151" s="10"/>
      <c r="H151" s="10"/>
      <c r="I151" s="10"/>
      <c r="J151" s="10"/>
      <c r="K151" s="10"/>
      <c r="L151" s="10"/>
      <c r="M151" s="9"/>
      <c r="N151" s="9"/>
    </row>
    <row r="152" spans="2:14" x14ac:dyDescent="0.2">
      <c r="B152" s="12"/>
      <c r="C152" s="12"/>
      <c r="D152" s="12"/>
      <c r="E152" s="11"/>
      <c r="F152" s="10"/>
      <c r="G152" s="10"/>
      <c r="H152" s="10"/>
      <c r="I152" s="10"/>
      <c r="J152" s="10"/>
      <c r="K152" s="10"/>
      <c r="L152" s="10"/>
      <c r="M152" s="9"/>
      <c r="N152" s="9"/>
    </row>
    <row r="153" spans="2:14" x14ac:dyDescent="0.2">
      <c r="B153" s="12"/>
      <c r="C153" s="12"/>
      <c r="D153" s="12"/>
      <c r="E153" s="11"/>
      <c r="F153" s="10"/>
      <c r="G153" s="10"/>
      <c r="H153" s="10"/>
      <c r="I153" s="10"/>
      <c r="J153" s="10"/>
      <c r="K153" s="10"/>
      <c r="L153" s="10"/>
      <c r="M153" s="9"/>
      <c r="N153" s="9"/>
    </row>
    <row r="154" spans="2:14" x14ac:dyDescent="0.2">
      <c r="B154" s="12"/>
      <c r="C154" s="12"/>
      <c r="D154" s="12"/>
      <c r="E154" s="11"/>
      <c r="F154" s="10"/>
      <c r="G154" s="10"/>
      <c r="H154" s="10"/>
      <c r="I154" s="10"/>
      <c r="J154" s="10"/>
      <c r="K154" s="10"/>
      <c r="L154" s="10"/>
      <c r="M154" s="9"/>
      <c r="N154" s="9"/>
    </row>
    <row r="155" spans="2:14" x14ac:dyDescent="0.2">
      <c r="B155" s="12"/>
      <c r="C155" s="12"/>
      <c r="D155" s="12"/>
      <c r="E155" s="11"/>
      <c r="F155" s="10"/>
      <c r="G155" s="10"/>
      <c r="H155" s="10"/>
      <c r="I155" s="10"/>
      <c r="J155" s="10"/>
      <c r="K155" s="10"/>
      <c r="L155" s="10"/>
      <c r="M155" s="9"/>
      <c r="N155" s="9"/>
    </row>
    <row r="156" spans="2:14" x14ac:dyDescent="0.2">
      <c r="B156" s="12"/>
      <c r="C156" s="12"/>
      <c r="D156" s="12"/>
      <c r="E156" s="11"/>
      <c r="F156" s="10"/>
      <c r="G156" s="10"/>
      <c r="H156" s="10"/>
      <c r="I156" s="10"/>
      <c r="J156" s="10"/>
      <c r="K156" s="10"/>
      <c r="L156" s="10"/>
      <c r="M156" s="9"/>
      <c r="N156" s="9"/>
    </row>
    <row r="157" spans="2:14" x14ac:dyDescent="0.2">
      <c r="B157" s="12"/>
      <c r="C157" s="12"/>
      <c r="D157" s="12"/>
      <c r="E157" s="11"/>
      <c r="F157" s="10"/>
      <c r="G157" s="10"/>
      <c r="H157" s="10"/>
      <c r="I157" s="10"/>
      <c r="J157" s="10"/>
      <c r="K157" s="10"/>
      <c r="L157" s="10"/>
      <c r="M157" s="9"/>
      <c r="N157" s="9"/>
    </row>
    <row r="158" spans="2:14" x14ac:dyDescent="0.2">
      <c r="B158" s="12"/>
      <c r="C158" s="12"/>
      <c r="D158" s="12"/>
      <c r="E158" s="11"/>
      <c r="F158" s="10"/>
      <c r="G158" s="10"/>
      <c r="H158" s="10"/>
      <c r="I158" s="10"/>
      <c r="J158" s="10"/>
      <c r="K158" s="10"/>
      <c r="L158" s="10"/>
      <c r="M158" s="9"/>
      <c r="N158" s="9"/>
    </row>
    <row r="159" spans="2:14" x14ac:dyDescent="0.2">
      <c r="B159" s="12"/>
      <c r="C159" s="12"/>
      <c r="D159" s="12"/>
      <c r="E159" s="11"/>
      <c r="F159" s="10"/>
      <c r="G159" s="10"/>
      <c r="H159" s="10"/>
      <c r="I159" s="10"/>
      <c r="J159" s="10"/>
      <c r="K159" s="10"/>
      <c r="L159" s="10"/>
      <c r="M159" s="9"/>
      <c r="N159" s="9"/>
    </row>
    <row r="160" spans="2:14" x14ac:dyDescent="0.2">
      <c r="B160" s="12"/>
      <c r="C160" s="12"/>
      <c r="D160" s="12"/>
      <c r="E160" s="11"/>
      <c r="F160" s="10"/>
      <c r="G160" s="10"/>
      <c r="H160" s="10"/>
      <c r="I160" s="10"/>
      <c r="J160" s="10"/>
      <c r="K160" s="10"/>
      <c r="L160" s="10"/>
      <c r="M160" s="9"/>
      <c r="N160" s="9"/>
    </row>
    <row r="161" spans="2:14" x14ac:dyDescent="0.2">
      <c r="B161" s="12"/>
      <c r="C161" s="12"/>
      <c r="D161" s="12"/>
      <c r="E161" s="11"/>
      <c r="F161" s="10"/>
      <c r="G161" s="10"/>
      <c r="H161" s="10"/>
      <c r="I161" s="10"/>
      <c r="J161" s="10"/>
      <c r="K161" s="10"/>
      <c r="L161" s="10"/>
      <c r="M161" s="9"/>
      <c r="N161" s="9"/>
    </row>
    <row r="162" spans="2:14" x14ac:dyDescent="0.2">
      <c r="B162" s="12"/>
      <c r="C162" s="12"/>
      <c r="D162" s="12"/>
      <c r="E162" s="11"/>
      <c r="F162" s="10"/>
      <c r="G162" s="10"/>
      <c r="H162" s="10"/>
      <c r="I162" s="10"/>
      <c r="J162" s="10"/>
      <c r="K162" s="10"/>
      <c r="L162" s="10"/>
      <c r="M162" s="9"/>
      <c r="N162" s="9"/>
    </row>
    <row r="163" spans="2:14" x14ac:dyDescent="0.2">
      <c r="B163" s="12"/>
      <c r="C163" s="12"/>
      <c r="D163" s="12"/>
      <c r="E163" s="11"/>
      <c r="F163" s="10"/>
      <c r="G163" s="10"/>
      <c r="H163" s="10"/>
      <c r="I163" s="10"/>
      <c r="J163" s="10"/>
      <c r="K163" s="10"/>
      <c r="L163" s="10"/>
      <c r="M163" s="9"/>
      <c r="N163" s="9"/>
    </row>
    <row r="164" spans="2:14" x14ac:dyDescent="0.2">
      <c r="B164" s="12"/>
      <c r="C164" s="12"/>
      <c r="D164" s="12"/>
      <c r="E164" s="11"/>
      <c r="F164" s="10"/>
      <c r="G164" s="10"/>
      <c r="H164" s="10"/>
      <c r="I164" s="10"/>
      <c r="J164" s="10"/>
      <c r="K164" s="10"/>
      <c r="L164" s="10"/>
      <c r="M164" s="9"/>
      <c r="N164" s="9"/>
    </row>
    <row r="165" spans="2:14" x14ac:dyDescent="0.2">
      <c r="B165" s="12"/>
      <c r="C165" s="12"/>
      <c r="D165" s="12"/>
      <c r="E165" s="11"/>
      <c r="F165" s="10"/>
      <c r="G165" s="10"/>
      <c r="H165" s="10"/>
      <c r="I165" s="10"/>
      <c r="J165" s="10"/>
      <c r="K165" s="10"/>
      <c r="L165" s="10"/>
      <c r="M165" s="9"/>
      <c r="N165" s="9"/>
    </row>
    <row r="166" spans="2:14" x14ac:dyDescent="0.2">
      <c r="B166" s="12"/>
      <c r="C166" s="12"/>
      <c r="D166" s="12"/>
      <c r="E166" s="11"/>
      <c r="F166" s="10"/>
      <c r="G166" s="10"/>
      <c r="H166" s="10"/>
      <c r="I166" s="10"/>
      <c r="J166" s="10"/>
      <c r="K166" s="10"/>
      <c r="L166" s="10"/>
      <c r="M166" s="9"/>
      <c r="N166" s="9"/>
    </row>
    <row r="167" spans="2:14" x14ac:dyDescent="0.2">
      <c r="B167" s="12"/>
      <c r="C167" s="12"/>
      <c r="D167" s="12"/>
      <c r="E167" s="11"/>
      <c r="F167" s="10"/>
      <c r="G167" s="10"/>
      <c r="H167" s="10"/>
      <c r="I167" s="10"/>
      <c r="J167" s="10"/>
      <c r="K167" s="10"/>
      <c r="L167" s="10"/>
      <c r="M167" s="9"/>
      <c r="N167" s="9"/>
    </row>
    <row r="168" spans="2:14" x14ac:dyDescent="0.2">
      <c r="B168" s="12"/>
      <c r="C168" s="12"/>
      <c r="D168" s="12"/>
      <c r="E168" s="11"/>
      <c r="F168" s="10"/>
      <c r="G168" s="10"/>
      <c r="H168" s="10"/>
      <c r="I168" s="10"/>
      <c r="J168" s="10"/>
      <c r="K168" s="10"/>
      <c r="L168" s="10"/>
      <c r="M168" s="9"/>
      <c r="N168" s="9"/>
    </row>
    <row r="169" spans="2:14" x14ac:dyDescent="0.2">
      <c r="B169" s="12"/>
      <c r="C169" s="12"/>
      <c r="D169" s="12"/>
      <c r="E169" s="11"/>
      <c r="F169" s="10"/>
      <c r="G169" s="10"/>
      <c r="H169" s="10"/>
      <c r="I169" s="10"/>
      <c r="J169" s="10"/>
      <c r="K169" s="10"/>
      <c r="L169" s="10"/>
      <c r="M169" s="9"/>
      <c r="N169" s="9"/>
    </row>
    <row r="170" spans="2:14" x14ac:dyDescent="0.2">
      <c r="B170" s="12"/>
      <c r="C170" s="12"/>
      <c r="D170" s="12"/>
      <c r="E170" s="11"/>
      <c r="F170" s="10"/>
      <c r="G170" s="10"/>
      <c r="H170" s="10"/>
      <c r="I170" s="10"/>
      <c r="J170" s="10"/>
      <c r="K170" s="10"/>
      <c r="L170" s="10"/>
      <c r="M170" s="9"/>
      <c r="N170" s="9"/>
    </row>
    <row r="171" spans="2:14" x14ac:dyDescent="0.2">
      <c r="B171" s="12"/>
      <c r="C171" s="12"/>
      <c r="D171" s="12"/>
      <c r="E171" s="11"/>
      <c r="F171" s="10"/>
      <c r="G171" s="10"/>
      <c r="H171" s="10"/>
      <c r="I171" s="10"/>
      <c r="J171" s="10"/>
      <c r="K171" s="10"/>
      <c r="L171" s="10"/>
      <c r="M171" s="9"/>
      <c r="N171" s="9"/>
    </row>
    <row r="172" spans="2:14" x14ac:dyDescent="0.2">
      <c r="B172" s="12"/>
      <c r="C172" s="12"/>
      <c r="D172" s="12"/>
      <c r="E172" s="11"/>
      <c r="F172" s="10"/>
      <c r="G172" s="10"/>
      <c r="H172" s="10"/>
      <c r="I172" s="10"/>
      <c r="J172" s="10"/>
      <c r="K172" s="10"/>
      <c r="L172" s="10"/>
      <c r="M172" s="9"/>
      <c r="N172" s="9"/>
    </row>
    <row r="173" spans="2:14" x14ac:dyDescent="0.2">
      <c r="B173" s="12"/>
      <c r="C173" s="12"/>
      <c r="D173" s="12"/>
      <c r="E173" s="11"/>
      <c r="F173" s="10"/>
      <c r="G173" s="10"/>
      <c r="H173" s="10"/>
      <c r="I173" s="10"/>
      <c r="J173" s="10"/>
      <c r="K173" s="10"/>
      <c r="L173" s="10"/>
      <c r="M173" s="9"/>
      <c r="N173" s="9"/>
    </row>
    <row r="174" spans="2:14" x14ac:dyDescent="0.2">
      <c r="B174" s="12"/>
      <c r="C174" s="12"/>
      <c r="D174" s="12"/>
      <c r="E174" s="11"/>
      <c r="F174" s="10"/>
      <c r="G174" s="10"/>
      <c r="H174" s="10"/>
      <c r="I174" s="10"/>
      <c r="J174" s="10"/>
      <c r="K174" s="10"/>
      <c r="L174" s="10"/>
      <c r="M174" s="9"/>
      <c r="N174" s="9"/>
    </row>
    <row r="175" spans="2:14" x14ac:dyDescent="0.2">
      <c r="B175" s="12"/>
      <c r="C175" s="12"/>
      <c r="D175" s="12"/>
      <c r="E175" s="11"/>
      <c r="F175" s="10"/>
      <c r="G175" s="10"/>
      <c r="H175" s="10"/>
      <c r="I175" s="10"/>
      <c r="J175" s="10"/>
      <c r="K175" s="10"/>
      <c r="L175" s="10"/>
      <c r="M175" s="9"/>
      <c r="N175" s="9"/>
    </row>
    <row r="176" spans="2:14" x14ac:dyDescent="0.2">
      <c r="B176" s="12"/>
      <c r="C176" s="12"/>
      <c r="D176" s="12"/>
      <c r="E176" s="11"/>
      <c r="F176" s="10"/>
      <c r="G176" s="10"/>
      <c r="H176" s="10"/>
      <c r="I176" s="10"/>
      <c r="J176" s="10"/>
      <c r="K176" s="10"/>
      <c r="L176" s="10"/>
      <c r="M176" s="9"/>
      <c r="N176" s="9"/>
    </row>
    <row r="177" spans="2:14" x14ac:dyDescent="0.2">
      <c r="B177" s="12"/>
      <c r="C177" s="12"/>
      <c r="D177" s="12"/>
      <c r="E177" s="11"/>
      <c r="F177" s="10"/>
      <c r="G177" s="10"/>
      <c r="H177" s="10"/>
      <c r="I177" s="10"/>
      <c r="J177" s="10"/>
      <c r="K177" s="10"/>
      <c r="L177" s="10"/>
      <c r="M177" s="9"/>
      <c r="N177" s="9"/>
    </row>
    <row r="178" spans="2:14" x14ac:dyDescent="0.2">
      <c r="B178" s="12"/>
      <c r="C178" s="12"/>
      <c r="D178" s="12"/>
      <c r="E178" s="11"/>
      <c r="F178" s="10"/>
      <c r="G178" s="10"/>
      <c r="H178" s="10"/>
      <c r="I178" s="10"/>
      <c r="J178" s="10"/>
      <c r="K178" s="10"/>
      <c r="L178" s="10"/>
      <c r="M178" s="9"/>
      <c r="N178" s="9"/>
    </row>
    <row r="179" spans="2:14" x14ac:dyDescent="0.2">
      <c r="B179" s="12"/>
      <c r="C179" s="12"/>
      <c r="D179" s="12"/>
      <c r="E179" s="11"/>
      <c r="F179" s="10"/>
      <c r="G179" s="10"/>
      <c r="H179" s="10"/>
      <c r="I179" s="10"/>
      <c r="J179" s="10"/>
      <c r="K179" s="10"/>
      <c r="L179" s="10"/>
      <c r="M179" s="9"/>
      <c r="N179" s="9"/>
    </row>
    <row r="180" spans="2:14" x14ac:dyDescent="0.2">
      <c r="B180" s="12"/>
      <c r="C180" s="12"/>
      <c r="D180" s="12"/>
      <c r="E180" s="11"/>
      <c r="F180" s="10"/>
      <c r="G180" s="10"/>
      <c r="H180" s="10"/>
      <c r="I180" s="10"/>
      <c r="J180" s="10"/>
      <c r="K180" s="10"/>
      <c r="L180" s="10"/>
      <c r="M180" s="9"/>
      <c r="N180" s="9"/>
    </row>
    <row r="181" spans="2:14" x14ac:dyDescent="0.2">
      <c r="B181" s="12"/>
      <c r="C181" s="12"/>
      <c r="D181" s="12"/>
      <c r="E181" s="11"/>
      <c r="F181" s="10"/>
      <c r="G181" s="10"/>
      <c r="H181" s="10"/>
      <c r="I181" s="10"/>
      <c r="J181" s="10"/>
      <c r="K181" s="10"/>
      <c r="L181" s="10"/>
      <c r="M181" s="9"/>
      <c r="N181" s="9"/>
    </row>
    <row r="182" spans="2:14" x14ac:dyDescent="0.2">
      <c r="B182" s="12"/>
      <c r="C182" s="12"/>
      <c r="D182" s="12"/>
      <c r="E182" s="11"/>
      <c r="F182" s="10"/>
      <c r="G182" s="10"/>
      <c r="H182" s="10"/>
      <c r="I182" s="10"/>
      <c r="J182" s="10"/>
      <c r="K182" s="10"/>
      <c r="L182" s="10"/>
      <c r="M182" s="9"/>
      <c r="N182" s="9"/>
    </row>
    <row r="183" spans="2:14" x14ac:dyDescent="0.2">
      <c r="B183" s="12"/>
      <c r="C183" s="12"/>
      <c r="D183" s="12"/>
      <c r="E183" s="11"/>
      <c r="F183" s="10"/>
      <c r="G183" s="10"/>
      <c r="H183" s="10"/>
      <c r="I183" s="10"/>
      <c r="J183" s="10"/>
      <c r="K183" s="10"/>
      <c r="L183" s="10"/>
      <c r="M183" s="9"/>
      <c r="N183" s="9"/>
    </row>
    <row r="184" spans="2:14" x14ac:dyDescent="0.2">
      <c r="B184" s="12"/>
      <c r="C184" s="12"/>
      <c r="D184" s="12"/>
      <c r="E184" s="11"/>
      <c r="F184" s="10"/>
      <c r="G184" s="10"/>
      <c r="H184" s="10"/>
      <c r="I184" s="10"/>
      <c r="J184" s="10"/>
      <c r="K184" s="10"/>
      <c r="L184" s="10"/>
      <c r="M184" s="9"/>
      <c r="N184" s="9"/>
    </row>
    <row r="185" spans="2:14" x14ac:dyDescent="0.2">
      <c r="B185" s="12"/>
      <c r="C185" s="12"/>
      <c r="D185" s="12"/>
      <c r="E185" s="11"/>
      <c r="F185" s="10"/>
      <c r="G185" s="10"/>
      <c r="H185" s="10"/>
      <c r="I185" s="10"/>
      <c r="J185" s="10"/>
      <c r="K185" s="10"/>
      <c r="L185" s="10"/>
      <c r="M185" s="9"/>
      <c r="N185" s="9"/>
    </row>
    <row r="186" spans="2:14" x14ac:dyDescent="0.2">
      <c r="B186" s="12"/>
      <c r="C186" s="12"/>
      <c r="D186" s="12"/>
      <c r="E186" s="11"/>
      <c r="F186" s="10"/>
      <c r="G186" s="10"/>
      <c r="H186" s="10"/>
      <c r="I186" s="10"/>
      <c r="J186" s="10"/>
      <c r="K186" s="10"/>
      <c r="L186" s="10"/>
      <c r="M186" s="9"/>
      <c r="N186" s="9"/>
    </row>
    <row r="187" spans="2:14" x14ac:dyDescent="0.2">
      <c r="B187" s="12"/>
      <c r="C187" s="12"/>
      <c r="D187" s="12"/>
      <c r="E187" s="11"/>
      <c r="F187" s="10"/>
      <c r="G187" s="10"/>
      <c r="H187" s="10"/>
      <c r="I187" s="10"/>
      <c r="J187" s="10"/>
      <c r="K187" s="10"/>
      <c r="L187" s="10"/>
      <c r="M187" s="9"/>
      <c r="N187" s="9"/>
    </row>
    <row r="188" spans="2:14" x14ac:dyDescent="0.2">
      <c r="B188" s="12"/>
      <c r="C188" s="12"/>
      <c r="D188" s="12"/>
      <c r="E188" s="11"/>
      <c r="F188" s="10"/>
      <c r="G188" s="10"/>
      <c r="H188" s="10"/>
      <c r="I188" s="10"/>
      <c r="J188" s="10"/>
      <c r="K188" s="10"/>
      <c r="L188" s="10"/>
      <c r="M188" s="9"/>
      <c r="N188" s="9"/>
    </row>
    <row r="189" spans="2:14" x14ac:dyDescent="0.2">
      <c r="B189" s="12"/>
      <c r="C189" s="12"/>
      <c r="D189" s="12"/>
      <c r="E189" s="11"/>
      <c r="F189" s="10"/>
      <c r="G189" s="10"/>
      <c r="H189" s="10"/>
      <c r="I189" s="10"/>
      <c r="J189" s="10"/>
      <c r="K189" s="10"/>
      <c r="L189" s="10"/>
      <c r="M189" s="9"/>
      <c r="N189" s="9"/>
    </row>
    <row r="190" spans="2:14" x14ac:dyDescent="0.2">
      <c r="B190" s="12"/>
      <c r="C190" s="12"/>
      <c r="D190" s="12"/>
      <c r="E190" s="11"/>
      <c r="F190" s="10"/>
      <c r="G190" s="10"/>
      <c r="H190" s="10"/>
      <c r="I190" s="10"/>
      <c r="J190" s="10"/>
      <c r="K190" s="10"/>
      <c r="L190" s="10"/>
      <c r="M190" s="9"/>
      <c r="N190" s="9"/>
    </row>
    <row r="191" spans="2:14" x14ac:dyDescent="0.2">
      <c r="B191" s="12"/>
      <c r="C191" s="12"/>
      <c r="D191" s="12"/>
      <c r="E191" s="11"/>
      <c r="F191" s="10"/>
      <c r="G191" s="10"/>
      <c r="H191" s="10"/>
      <c r="I191" s="10"/>
      <c r="J191" s="10"/>
      <c r="K191" s="10"/>
      <c r="L191" s="10"/>
      <c r="M191" s="9"/>
      <c r="N191" s="9"/>
    </row>
    <row r="192" spans="2:14" x14ac:dyDescent="0.2">
      <c r="B192" s="12"/>
      <c r="C192" s="12"/>
      <c r="D192" s="12"/>
      <c r="E192" s="11"/>
      <c r="F192" s="10"/>
      <c r="G192" s="10"/>
      <c r="H192" s="10"/>
      <c r="I192" s="10"/>
      <c r="J192" s="10"/>
      <c r="K192" s="10"/>
      <c r="L192" s="10"/>
      <c r="M192" s="9"/>
      <c r="N192" s="9"/>
    </row>
    <row r="193" spans="2:14" x14ac:dyDescent="0.2">
      <c r="B193" s="12"/>
      <c r="C193" s="12"/>
      <c r="D193" s="12"/>
      <c r="E193" s="11"/>
      <c r="F193" s="10"/>
      <c r="G193" s="10"/>
      <c r="H193" s="10"/>
      <c r="I193" s="10"/>
      <c r="J193" s="10"/>
      <c r="K193" s="10"/>
      <c r="L193" s="10"/>
      <c r="M193" s="9"/>
      <c r="N193" s="9"/>
    </row>
    <row r="194" spans="2:14" x14ac:dyDescent="0.2">
      <c r="B194" s="12"/>
      <c r="C194" s="12"/>
      <c r="D194" s="12"/>
      <c r="E194" s="11"/>
      <c r="F194" s="10"/>
      <c r="G194" s="10"/>
      <c r="H194" s="10"/>
      <c r="I194" s="10"/>
      <c r="J194" s="10"/>
      <c r="K194" s="10"/>
      <c r="L194" s="10"/>
      <c r="M194" s="9"/>
      <c r="N194" s="9"/>
    </row>
    <row r="195" spans="2:14" x14ac:dyDescent="0.2">
      <c r="B195" s="12"/>
      <c r="C195" s="12"/>
      <c r="D195" s="12"/>
      <c r="E195" s="11"/>
      <c r="F195" s="10"/>
      <c r="G195" s="10"/>
      <c r="H195" s="10"/>
      <c r="I195" s="10"/>
      <c r="J195" s="10"/>
      <c r="K195" s="10"/>
      <c r="L195" s="10"/>
      <c r="M195" s="9"/>
      <c r="N195" s="9"/>
    </row>
    <row r="196" spans="2:14" x14ac:dyDescent="0.2">
      <c r="B196" s="12"/>
      <c r="C196" s="12"/>
      <c r="D196" s="12"/>
      <c r="E196" s="11"/>
      <c r="F196" s="10"/>
      <c r="G196" s="10"/>
      <c r="H196" s="10"/>
      <c r="I196" s="10"/>
      <c r="J196" s="10"/>
      <c r="K196" s="10"/>
      <c r="L196" s="10"/>
      <c r="M196" s="9"/>
      <c r="N196" s="9"/>
    </row>
    <row r="197" spans="2:14" x14ac:dyDescent="0.2">
      <c r="B197" s="12"/>
      <c r="C197" s="12"/>
      <c r="D197" s="12"/>
      <c r="E197" s="11"/>
      <c r="F197" s="10"/>
      <c r="G197" s="10"/>
      <c r="H197" s="10"/>
      <c r="I197" s="10"/>
      <c r="J197" s="10"/>
      <c r="K197" s="10"/>
      <c r="L197" s="10"/>
      <c r="M197" s="9"/>
      <c r="N197" s="9"/>
    </row>
    <row r="198" spans="2:14" x14ac:dyDescent="0.2">
      <c r="B198" s="12"/>
      <c r="C198" s="12"/>
      <c r="D198" s="12"/>
      <c r="E198" s="11"/>
      <c r="F198" s="10"/>
      <c r="G198" s="10"/>
      <c r="H198" s="10"/>
      <c r="I198" s="10"/>
      <c r="J198" s="10"/>
      <c r="K198" s="10"/>
      <c r="L198" s="10"/>
      <c r="M198" s="9"/>
      <c r="N198" s="9"/>
    </row>
    <row r="199" spans="2:14" x14ac:dyDescent="0.2">
      <c r="B199" s="12"/>
      <c r="C199" s="12"/>
      <c r="D199" s="12"/>
      <c r="E199" s="11"/>
      <c r="F199" s="10"/>
      <c r="G199" s="10"/>
      <c r="H199" s="10"/>
      <c r="I199" s="10"/>
      <c r="J199" s="10"/>
      <c r="K199" s="10"/>
      <c r="L199" s="10"/>
      <c r="M199" s="9"/>
      <c r="N199" s="9"/>
    </row>
    <row r="200" spans="2:14" x14ac:dyDescent="0.2">
      <c r="B200" s="12"/>
      <c r="C200" s="12"/>
      <c r="D200" s="12"/>
      <c r="E200" s="11"/>
      <c r="F200" s="10"/>
      <c r="G200" s="10"/>
      <c r="H200" s="10"/>
      <c r="I200" s="10"/>
      <c r="J200" s="10"/>
      <c r="K200" s="10"/>
      <c r="L200" s="10"/>
      <c r="M200" s="9"/>
      <c r="N200" s="9"/>
    </row>
    <row r="201" spans="2:14" x14ac:dyDescent="0.2">
      <c r="B201" s="12"/>
      <c r="C201" s="12"/>
      <c r="D201" s="12"/>
      <c r="E201" s="11"/>
      <c r="F201" s="10"/>
      <c r="G201" s="10"/>
      <c r="H201" s="10"/>
      <c r="I201" s="10"/>
      <c r="J201" s="10"/>
      <c r="K201" s="10"/>
      <c r="L201" s="10"/>
      <c r="M201" s="9"/>
      <c r="N201" s="9"/>
    </row>
    <row r="202" spans="2:14" x14ac:dyDescent="0.2">
      <c r="B202" s="12"/>
      <c r="C202" s="12"/>
      <c r="D202" s="12"/>
      <c r="E202" s="11"/>
      <c r="F202" s="10"/>
      <c r="G202" s="10"/>
      <c r="H202" s="10"/>
      <c r="I202" s="10"/>
      <c r="J202" s="10"/>
      <c r="K202" s="10"/>
      <c r="L202" s="10"/>
      <c r="M202" s="9"/>
      <c r="N202" s="9"/>
    </row>
    <row r="203" spans="2:14" x14ac:dyDescent="0.2">
      <c r="B203" s="12"/>
      <c r="C203" s="12"/>
      <c r="D203" s="12"/>
      <c r="E203" s="11"/>
      <c r="F203" s="10"/>
      <c r="G203" s="10"/>
      <c r="H203" s="10"/>
      <c r="I203" s="10"/>
      <c r="J203" s="10"/>
      <c r="K203" s="10"/>
      <c r="L203" s="10"/>
      <c r="M203" s="9"/>
      <c r="N203" s="9"/>
    </row>
    <row r="204" spans="2:14" x14ac:dyDescent="0.2">
      <c r="B204" s="12"/>
      <c r="C204" s="12"/>
      <c r="D204" s="12"/>
      <c r="E204" s="11"/>
      <c r="F204" s="10"/>
      <c r="G204" s="10"/>
      <c r="H204" s="10"/>
      <c r="I204" s="10"/>
      <c r="J204" s="10"/>
      <c r="K204" s="10"/>
      <c r="L204" s="10"/>
      <c r="M204" s="9"/>
      <c r="N204" s="9"/>
    </row>
    <row r="205" spans="2:14" x14ac:dyDescent="0.2">
      <c r="B205" s="12"/>
      <c r="C205" s="12"/>
      <c r="D205" s="12"/>
      <c r="E205" s="11"/>
      <c r="F205" s="10"/>
      <c r="G205" s="10"/>
      <c r="H205" s="10"/>
      <c r="I205" s="10"/>
      <c r="J205" s="10"/>
      <c r="K205" s="10"/>
      <c r="L205" s="10"/>
      <c r="M205" s="9"/>
      <c r="N205" s="9"/>
    </row>
    <row r="206" spans="2:14" x14ac:dyDescent="0.2">
      <c r="B206" s="12"/>
      <c r="C206" s="12"/>
      <c r="D206" s="12"/>
      <c r="E206" s="11"/>
      <c r="F206" s="10"/>
      <c r="G206" s="10"/>
      <c r="H206" s="10"/>
      <c r="I206" s="10"/>
      <c r="J206" s="10"/>
      <c r="K206" s="10"/>
      <c r="L206" s="10"/>
      <c r="M206" s="9"/>
      <c r="N206" s="9"/>
    </row>
    <row r="207" spans="2:14" x14ac:dyDescent="0.2">
      <c r="B207" s="12"/>
      <c r="C207" s="12"/>
      <c r="D207" s="12"/>
      <c r="E207" s="11"/>
      <c r="F207" s="10"/>
      <c r="G207" s="10"/>
      <c r="H207" s="10"/>
      <c r="I207" s="10"/>
      <c r="J207" s="10"/>
      <c r="K207" s="10"/>
      <c r="L207" s="10"/>
      <c r="M207" s="9"/>
      <c r="N207" s="9"/>
    </row>
    <row r="208" spans="2:14" x14ac:dyDescent="0.2">
      <c r="B208" s="12"/>
      <c r="C208" s="12"/>
      <c r="D208" s="12"/>
      <c r="E208" s="11"/>
      <c r="F208" s="10"/>
      <c r="G208" s="10"/>
      <c r="H208" s="10"/>
      <c r="I208" s="10"/>
      <c r="J208" s="10"/>
      <c r="K208" s="10"/>
      <c r="L208" s="10"/>
      <c r="M208" s="9"/>
      <c r="N208" s="9"/>
    </row>
    <row r="209" spans="2:14" x14ac:dyDescent="0.2">
      <c r="B209" s="12"/>
      <c r="C209" s="12"/>
      <c r="D209" s="12"/>
      <c r="E209" s="11"/>
      <c r="F209" s="10"/>
      <c r="G209" s="10"/>
      <c r="H209" s="10"/>
      <c r="I209" s="10"/>
      <c r="J209" s="10"/>
      <c r="K209" s="10"/>
      <c r="L209" s="10"/>
      <c r="M209" s="9"/>
      <c r="N209" s="9"/>
    </row>
    <row r="210" spans="2:14" x14ac:dyDescent="0.2">
      <c r="B210" s="12"/>
      <c r="C210" s="12"/>
      <c r="D210" s="12"/>
      <c r="E210" s="11"/>
      <c r="F210" s="10"/>
      <c r="G210" s="10"/>
      <c r="H210" s="10"/>
      <c r="I210" s="10"/>
      <c r="J210" s="10"/>
      <c r="K210" s="10"/>
      <c r="L210" s="10"/>
      <c r="M210" s="9"/>
      <c r="N210" s="9"/>
    </row>
    <row r="211" spans="2:14" x14ac:dyDescent="0.2">
      <c r="B211" s="12"/>
      <c r="C211" s="12"/>
      <c r="D211" s="12"/>
      <c r="E211" s="11"/>
      <c r="F211" s="10"/>
      <c r="G211" s="10"/>
      <c r="H211" s="10"/>
      <c r="I211" s="10"/>
      <c r="J211" s="10"/>
      <c r="K211" s="10"/>
      <c r="L211" s="10"/>
      <c r="M211" s="9"/>
      <c r="N211" s="9"/>
    </row>
    <row r="212" spans="2:14" x14ac:dyDescent="0.2">
      <c r="B212" s="12"/>
      <c r="C212" s="12"/>
      <c r="D212" s="12"/>
      <c r="E212" s="11"/>
      <c r="F212" s="10"/>
      <c r="G212" s="10"/>
      <c r="H212" s="10"/>
      <c r="I212" s="10"/>
      <c r="J212" s="10"/>
      <c r="K212" s="10"/>
      <c r="L212" s="10"/>
      <c r="M212" s="9"/>
      <c r="N212" s="9"/>
    </row>
    <row r="213" spans="2:14" x14ac:dyDescent="0.2">
      <c r="B213" s="12"/>
      <c r="C213" s="12"/>
      <c r="D213" s="12"/>
      <c r="E213" s="11"/>
      <c r="F213" s="10"/>
      <c r="G213" s="10"/>
      <c r="H213" s="10"/>
      <c r="I213" s="10"/>
      <c r="J213" s="10"/>
      <c r="K213" s="10"/>
      <c r="L213" s="10"/>
      <c r="M213" s="9"/>
      <c r="N213" s="9"/>
    </row>
    <row r="214" spans="2:14" x14ac:dyDescent="0.2">
      <c r="B214" s="12"/>
      <c r="C214" s="12"/>
      <c r="D214" s="12"/>
      <c r="E214" s="11"/>
      <c r="F214" s="10"/>
      <c r="G214" s="10"/>
      <c r="H214" s="10"/>
      <c r="I214" s="10"/>
      <c r="J214" s="10"/>
      <c r="K214" s="10"/>
      <c r="L214" s="10"/>
      <c r="M214" s="9"/>
      <c r="N214" s="9"/>
    </row>
    <row r="215" spans="2:14" x14ac:dyDescent="0.2">
      <c r="B215" s="12"/>
      <c r="C215" s="12"/>
      <c r="D215" s="12"/>
      <c r="E215" s="11"/>
      <c r="F215" s="10"/>
      <c r="G215" s="10"/>
      <c r="H215" s="10"/>
      <c r="I215" s="10"/>
      <c r="J215" s="10"/>
      <c r="K215" s="10"/>
      <c r="L215" s="10"/>
      <c r="M215" s="9"/>
      <c r="N215" s="9"/>
    </row>
    <row r="216" spans="2:14" x14ac:dyDescent="0.2">
      <c r="B216" s="12"/>
      <c r="C216" s="12"/>
      <c r="D216" s="12"/>
      <c r="E216" s="11"/>
      <c r="F216" s="10"/>
      <c r="G216" s="10"/>
      <c r="H216" s="10"/>
      <c r="I216" s="10"/>
      <c r="J216" s="10"/>
      <c r="K216" s="10"/>
      <c r="L216" s="10"/>
      <c r="M216" s="9"/>
      <c r="N216" s="9"/>
    </row>
    <row r="217" spans="2:14" x14ac:dyDescent="0.2">
      <c r="B217" s="12"/>
      <c r="C217" s="12"/>
      <c r="D217" s="12"/>
      <c r="E217" s="11"/>
      <c r="F217" s="10"/>
      <c r="G217" s="10"/>
      <c r="H217" s="10"/>
      <c r="I217" s="10"/>
      <c r="J217" s="10"/>
      <c r="K217" s="10"/>
      <c r="L217" s="10"/>
      <c r="M217" s="9"/>
      <c r="N217" s="9"/>
    </row>
    <row r="218" spans="2:14" x14ac:dyDescent="0.2">
      <c r="B218" s="12"/>
      <c r="C218" s="12"/>
      <c r="D218" s="12"/>
      <c r="E218" s="11"/>
      <c r="F218" s="10"/>
      <c r="G218" s="10"/>
      <c r="H218" s="10"/>
      <c r="I218" s="10"/>
      <c r="J218" s="10"/>
      <c r="K218" s="10"/>
      <c r="L218" s="10"/>
      <c r="M218" s="9"/>
      <c r="N218" s="9"/>
    </row>
    <row r="219" spans="2:14" x14ac:dyDescent="0.2">
      <c r="B219" s="12"/>
      <c r="C219" s="12"/>
      <c r="D219" s="12"/>
      <c r="E219" s="11"/>
      <c r="F219" s="10"/>
      <c r="G219" s="10"/>
      <c r="H219" s="10"/>
      <c r="I219" s="10"/>
      <c r="J219" s="10"/>
      <c r="K219" s="10"/>
      <c r="L219" s="10"/>
      <c r="M219" s="9"/>
      <c r="N219" s="9"/>
    </row>
    <row r="220" spans="2:14" x14ac:dyDescent="0.2">
      <c r="B220" s="12"/>
      <c r="C220" s="12"/>
      <c r="D220" s="12"/>
      <c r="E220" s="11"/>
      <c r="F220" s="10"/>
      <c r="G220" s="10"/>
      <c r="H220" s="10"/>
      <c r="I220" s="10"/>
      <c r="J220" s="10"/>
      <c r="K220" s="10"/>
      <c r="L220" s="10"/>
      <c r="M220" s="9"/>
      <c r="N220" s="9"/>
    </row>
    <row r="221" spans="2:14" x14ac:dyDescent="0.2">
      <c r="B221" s="12"/>
      <c r="C221" s="12"/>
      <c r="D221" s="12"/>
      <c r="E221" s="11"/>
      <c r="F221" s="10"/>
      <c r="G221" s="10"/>
      <c r="H221" s="10"/>
      <c r="I221" s="10"/>
      <c r="J221" s="10"/>
      <c r="K221" s="10"/>
      <c r="L221" s="10"/>
      <c r="M221" s="9"/>
      <c r="N221" s="9"/>
    </row>
    <row r="222" spans="2:14" x14ac:dyDescent="0.2">
      <c r="B222" s="12"/>
      <c r="C222" s="12"/>
      <c r="D222" s="12"/>
      <c r="E222" s="11"/>
      <c r="F222" s="10"/>
      <c r="G222" s="10"/>
      <c r="H222" s="10"/>
      <c r="I222" s="10"/>
      <c r="J222" s="10"/>
      <c r="K222" s="10"/>
      <c r="L222" s="10"/>
      <c r="M222" s="9"/>
      <c r="N222" s="9"/>
    </row>
    <row r="223" spans="2:14" x14ac:dyDescent="0.2">
      <c r="B223" s="12"/>
      <c r="C223" s="12"/>
      <c r="D223" s="12"/>
      <c r="E223" s="11"/>
      <c r="F223" s="10"/>
      <c r="G223" s="10"/>
      <c r="H223" s="10"/>
      <c r="I223" s="10"/>
      <c r="J223" s="10"/>
      <c r="K223" s="10"/>
      <c r="L223" s="10"/>
      <c r="M223" s="9"/>
      <c r="N223" s="9"/>
    </row>
    <row r="224" spans="2:14" x14ac:dyDescent="0.2">
      <c r="B224" s="12"/>
      <c r="C224" s="12"/>
      <c r="D224" s="12"/>
      <c r="E224" s="11"/>
      <c r="F224" s="10"/>
      <c r="G224" s="10"/>
      <c r="H224" s="10"/>
      <c r="I224" s="10"/>
      <c r="J224" s="10"/>
      <c r="K224" s="10"/>
      <c r="L224" s="10"/>
      <c r="M224" s="9"/>
      <c r="N224" s="9"/>
    </row>
    <row r="225" spans="2:14" x14ac:dyDescent="0.2">
      <c r="B225" s="12"/>
      <c r="C225" s="12"/>
      <c r="D225" s="12"/>
      <c r="E225" s="11"/>
      <c r="F225" s="10"/>
      <c r="G225" s="10"/>
      <c r="H225" s="10"/>
      <c r="I225" s="10"/>
      <c r="J225" s="10"/>
      <c r="K225" s="10"/>
      <c r="L225" s="10"/>
      <c r="M225" s="9"/>
      <c r="N225" s="9"/>
    </row>
    <row r="226" spans="2:14" x14ac:dyDescent="0.2">
      <c r="B226" s="12"/>
      <c r="C226" s="12"/>
      <c r="D226" s="12"/>
      <c r="E226" s="11"/>
      <c r="F226" s="10"/>
      <c r="G226" s="10"/>
      <c r="H226" s="10"/>
      <c r="I226" s="10"/>
      <c r="J226" s="10"/>
      <c r="K226" s="10"/>
      <c r="L226" s="10"/>
      <c r="M226" s="9"/>
      <c r="N226" s="9"/>
    </row>
    <row r="227" spans="2:14" x14ac:dyDescent="0.2">
      <c r="B227" s="12"/>
      <c r="C227" s="12"/>
      <c r="D227" s="12"/>
      <c r="E227" s="11"/>
      <c r="F227" s="10"/>
      <c r="G227" s="10"/>
      <c r="H227" s="10"/>
      <c r="I227" s="10"/>
      <c r="J227" s="10"/>
      <c r="K227" s="10"/>
      <c r="L227" s="10"/>
      <c r="M227" s="9"/>
      <c r="N227" s="9"/>
    </row>
    <row r="228" spans="2:14" x14ac:dyDescent="0.2">
      <c r="B228" s="12"/>
      <c r="C228" s="12"/>
      <c r="D228" s="12"/>
      <c r="E228" s="11"/>
      <c r="F228" s="10"/>
      <c r="G228" s="10"/>
      <c r="H228" s="10"/>
      <c r="I228" s="10"/>
      <c r="J228" s="10"/>
      <c r="K228" s="10"/>
      <c r="L228" s="10"/>
      <c r="M228" s="9"/>
      <c r="N228" s="9"/>
    </row>
    <row r="229" spans="2:14" x14ac:dyDescent="0.2">
      <c r="B229" s="12"/>
      <c r="C229" s="12"/>
      <c r="D229" s="12"/>
      <c r="E229" s="11"/>
      <c r="F229" s="10"/>
      <c r="G229" s="10"/>
      <c r="H229" s="10"/>
      <c r="I229" s="10"/>
      <c r="J229" s="10"/>
      <c r="K229" s="10"/>
      <c r="L229" s="10"/>
      <c r="M229" s="9"/>
      <c r="N229" s="9"/>
    </row>
    <row r="230" spans="2:14" x14ac:dyDescent="0.2">
      <c r="B230" s="12"/>
      <c r="C230" s="12"/>
      <c r="D230" s="12"/>
      <c r="E230" s="11"/>
      <c r="F230" s="10"/>
      <c r="G230" s="10"/>
      <c r="H230" s="10"/>
      <c r="I230" s="10"/>
      <c r="J230" s="10"/>
      <c r="K230" s="10"/>
      <c r="L230" s="10"/>
      <c r="M230" s="9"/>
      <c r="N230" s="9"/>
    </row>
    <row r="231" spans="2:14" x14ac:dyDescent="0.2">
      <c r="B231" s="12"/>
      <c r="C231" s="12"/>
      <c r="D231" s="12"/>
      <c r="E231" s="11"/>
      <c r="F231" s="10"/>
      <c r="G231" s="10"/>
      <c r="H231" s="10"/>
      <c r="I231" s="10"/>
      <c r="J231" s="10"/>
      <c r="K231" s="10"/>
      <c r="L231" s="10"/>
      <c r="M231" s="9"/>
      <c r="N231" s="9"/>
    </row>
    <row r="232" spans="2:14" x14ac:dyDescent="0.2">
      <c r="B232" s="12"/>
      <c r="C232" s="12"/>
      <c r="D232" s="12"/>
      <c r="E232" s="11"/>
      <c r="F232" s="10"/>
      <c r="G232" s="10"/>
      <c r="H232" s="10"/>
      <c r="I232" s="10"/>
      <c r="J232" s="10"/>
      <c r="K232" s="10"/>
      <c r="L232" s="10"/>
      <c r="M232" s="9"/>
      <c r="N232" s="9"/>
    </row>
    <row r="233" spans="2:14" x14ac:dyDescent="0.2">
      <c r="B233" s="12"/>
      <c r="C233" s="12"/>
      <c r="D233" s="12"/>
      <c r="E233" s="11"/>
      <c r="F233" s="10"/>
      <c r="G233" s="10"/>
      <c r="H233" s="10"/>
      <c r="I233" s="10"/>
      <c r="J233" s="10"/>
      <c r="K233" s="10"/>
      <c r="L233" s="10"/>
      <c r="M233" s="9"/>
      <c r="N233" s="9"/>
    </row>
    <row r="234" spans="2:14" x14ac:dyDescent="0.2">
      <c r="B234" s="12"/>
      <c r="C234" s="12"/>
      <c r="D234" s="12"/>
      <c r="E234" s="11"/>
      <c r="F234" s="10"/>
      <c r="G234" s="10"/>
      <c r="H234" s="10"/>
      <c r="I234" s="10"/>
      <c r="J234" s="10"/>
      <c r="K234" s="10"/>
      <c r="L234" s="10"/>
      <c r="M234" s="9"/>
      <c r="N234" s="9"/>
    </row>
    <row r="235" spans="2:14" x14ac:dyDescent="0.2">
      <c r="B235" s="12"/>
      <c r="C235" s="12"/>
      <c r="D235" s="12"/>
      <c r="E235" s="11"/>
      <c r="F235" s="10"/>
      <c r="G235" s="10"/>
      <c r="H235" s="10"/>
      <c r="I235" s="10"/>
      <c r="J235" s="10"/>
      <c r="K235" s="10"/>
      <c r="L235" s="10"/>
      <c r="M235" s="9"/>
      <c r="N235" s="9"/>
    </row>
    <row r="236" spans="2:14" x14ac:dyDescent="0.2">
      <c r="B236" s="12"/>
      <c r="C236" s="12"/>
      <c r="D236" s="12"/>
      <c r="E236" s="11"/>
      <c r="F236" s="10"/>
      <c r="G236" s="10"/>
      <c r="H236" s="10"/>
      <c r="I236" s="10"/>
      <c r="J236" s="10"/>
      <c r="K236" s="10"/>
      <c r="L236" s="10"/>
      <c r="M236" s="9"/>
      <c r="N236" s="9"/>
    </row>
    <row r="237" spans="2:14" x14ac:dyDescent="0.2">
      <c r="B237" s="12"/>
      <c r="C237" s="12"/>
      <c r="D237" s="12"/>
      <c r="E237" s="11"/>
      <c r="F237" s="10"/>
      <c r="G237" s="10"/>
      <c r="H237" s="10"/>
      <c r="I237" s="10"/>
      <c r="J237" s="10"/>
      <c r="K237" s="10"/>
      <c r="L237" s="10"/>
      <c r="M237" s="9"/>
      <c r="N237" s="9"/>
    </row>
    <row r="238" spans="2:14" x14ac:dyDescent="0.2">
      <c r="B238" s="12"/>
      <c r="C238" s="12"/>
      <c r="D238" s="12"/>
      <c r="E238" s="11"/>
      <c r="F238" s="10"/>
      <c r="G238" s="10"/>
      <c r="H238" s="10"/>
      <c r="I238" s="10"/>
      <c r="J238" s="10"/>
      <c r="K238" s="10"/>
      <c r="L238" s="10"/>
      <c r="M238" s="9"/>
      <c r="N238" s="9"/>
    </row>
    <row r="239" spans="2:14" x14ac:dyDescent="0.2">
      <c r="B239" s="12"/>
      <c r="C239" s="12"/>
      <c r="D239" s="12"/>
      <c r="E239" s="11"/>
      <c r="F239" s="10"/>
      <c r="G239" s="10"/>
      <c r="H239" s="10"/>
      <c r="I239" s="10"/>
      <c r="J239" s="10"/>
      <c r="K239" s="10"/>
      <c r="L239" s="10"/>
      <c r="M239" s="9"/>
      <c r="N239" s="9"/>
    </row>
    <row r="240" spans="2:14" x14ac:dyDescent="0.2">
      <c r="B240" s="12"/>
      <c r="C240" s="12"/>
      <c r="D240" s="12"/>
      <c r="E240" s="11"/>
      <c r="F240" s="10"/>
      <c r="G240" s="10"/>
      <c r="H240" s="10"/>
      <c r="I240" s="10"/>
      <c r="J240" s="10"/>
      <c r="K240" s="10"/>
      <c r="L240" s="10"/>
      <c r="M240" s="9"/>
      <c r="N240" s="9"/>
    </row>
    <row r="241" spans="2:14" x14ac:dyDescent="0.2">
      <c r="B241" s="12"/>
      <c r="C241" s="12"/>
      <c r="D241" s="12"/>
      <c r="E241" s="11"/>
      <c r="F241" s="10"/>
      <c r="G241" s="10"/>
      <c r="H241" s="10"/>
      <c r="I241" s="10"/>
      <c r="J241" s="10"/>
      <c r="K241" s="10"/>
      <c r="L241" s="10"/>
      <c r="M241" s="9"/>
      <c r="N241" s="9"/>
    </row>
    <row r="242" spans="2:14" x14ac:dyDescent="0.2">
      <c r="B242" s="12"/>
      <c r="C242" s="12"/>
      <c r="D242" s="12"/>
      <c r="E242" s="11"/>
      <c r="F242" s="10"/>
      <c r="G242" s="10"/>
      <c r="H242" s="10"/>
      <c r="I242" s="10"/>
      <c r="J242" s="10"/>
      <c r="K242" s="10"/>
      <c r="L242" s="10"/>
      <c r="M242" s="9"/>
      <c r="N242" s="9"/>
    </row>
    <row r="243" spans="2:14" x14ac:dyDescent="0.2">
      <c r="B243" s="12"/>
      <c r="C243" s="12"/>
      <c r="D243" s="12"/>
      <c r="E243" s="11"/>
      <c r="F243" s="10"/>
      <c r="G243" s="10"/>
      <c r="H243" s="10"/>
      <c r="I243" s="10"/>
      <c r="J243" s="10"/>
      <c r="K243" s="10"/>
      <c r="L243" s="10"/>
      <c r="M243" s="9"/>
      <c r="N243" s="9"/>
    </row>
    <row r="244" spans="2:14" x14ac:dyDescent="0.2">
      <c r="B244" s="12"/>
      <c r="C244" s="12"/>
      <c r="D244" s="12"/>
      <c r="E244" s="11"/>
      <c r="F244" s="10"/>
      <c r="G244" s="10"/>
      <c r="H244" s="10"/>
      <c r="I244" s="10"/>
      <c r="J244" s="10"/>
      <c r="K244" s="10"/>
      <c r="L244" s="10"/>
      <c r="M244" s="9"/>
      <c r="N244" s="9"/>
    </row>
    <row r="245" spans="2:14" x14ac:dyDescent="0.2">
      <c r="B245" s="12"/>
      <c r="C245" s="12"/>
      <c r="D245" s="12"/>
      <c r="E245" s="11"/>
      <c r="F245" s="10"/>
      <c r="G245" s="10"/>
      <c r="H245" s="10"/>
      <c r="I245" s="10"/>
      <c r="J245" s="10"/>
      <c r="K245" s="10"/>
      <c r="L245" s="10"/>
      <c r="M245" s="9"/>
      <c r="N245" s="9"/>
    </row>
    <row r="246" spans="2:14" x14ac:dyDescent="0.2">
      <c r="B246" s="12"/>
      <c r="C246" s="12"/>
      <c r="D246" s="12"/>
      <c r="E246" s="11"/>
      <c r="F246" s="10"/>
      <c r="G246" s="10"/>
      <c r="H246" s="10"/>
      <c r="I246" s="10"/>
      <c r="J246" s="10"/>
      <c r="K246" s="10"/>
      <c r="L246" s="10"/>
      <c r="M246" s="9"/>
      <c r="N246" s="9"/>
    </row>
    <row r="247" spans="2:14" x14ac:dyDescent="0.2">
      <c r="B247" s="12"/>
      <c r="C247" s="12"/>
      <c r="D247" s="12"/>
      <c r="E247" s="11"/>
      <c r="F247" s="10"/>
      <c r="G247" s="10"/>
      <c r="H247" s="10"/>
      <c r="I247" s="10"/>
      <c r="J247" s="10"/>
      <c r="K247" s="10"/>
      <c r="L247" s="10"/>
      <c r="M247" s="9"/>
      <c r="N247" s="9"/>
    </row>
    <row r="248" spans="2:14" x14ac:dyDescent="0.2">
      <c r="B248" s="12"/>
      <c r="C248" s="12"/>
      <c r="D248" s="12"/>
      <c r="E248" s="11"/>
      <c r="F248" s="10"/>
      <c r="G248" s="10"/>
      <c r="H248" s="10"/>
      <c r="I248" s="10"/>
      <c r="J248" s="10"/>
      <c r="K248" s="10"/>
      <c r="L248" s="10"/>
      <c r="M248" s="9"/>
      <c r="N248" s="9"/>
    </row>
    <row r="249" spans="2:14" x14ac:dyDescent="0.2">
      <c r="B249" s="12"/>
      <c r="C249" s="12"/>
      <c r="D249" s="12"/>
      <c r="E249" s="11"/>
      <c r="F249" s="10"/>
      <c r="G249" s="10"/>
      <c r="H249" s="10"/>
      <c r="I249" s="10"/>
      <c r="J249" s="10"/>
      <c r="K249" s="10"/>
      <c r="L249" s="10"/>
      <c r="M249" s="9"/>
      <c r="N249" s="9"/>
    </row>
    <row r="250" spans="2:14" x14ac:dyDescent="0.2">
      <c r="B250" s="12"/>
      <c r="C250" s="12"/>
      <c r="D250" s="12"/>
      <c r="E250" s="11"/>
      <c r="F250" s="10"/>
      <c r="G250" s="10"/>
      <c r="H250" s="10"/>
      <c r="I250" s="10"/>
      <c r="J250" s="10"/>
      <c r="K250" s="10"/>
      <c r="L250" s="10"/>
      <c r="M250" s="9"/>
      <c r="N250" s="9"/>
    </row>
    <row r="251" spans="2:14" x14ac:dyDescent="0.2">
      <c r="B251" s="12"/>
      <c r="C251" s="12"/>
      <c r="D251" s="12"/>
      <c r="E251" s="11"/>
      <c r="F251" s="10"/>
      <c r="G251" s="10"/>
      <c r="H251" s="10"/>
      <c r="I251" s="10"/>
      <c r="J251" s="10"/>
      <c r="K251" s="10"/>
      <c r="L251" s="10"/>
      <c r="M251" s="9"/>
      <c r="N251" s="9"/>
    </row>
    <row r="252" spans="2:14" x14ac:dyDescent="0.2">
      <c r="B252" s="12"/>
      <c r="C252" s="12"/>
      <c r="D252" s="12"/>
      <c r="E252" s="11"/>
      <c r="F252" s="10"/>
      <c r="G252" s="10"/>
      <c r="H252" s="10"/>
      <c r="I252" s="10"/>
      <c r="J252" s="10"/>
      <c r="K252" s="10"/>
      <c r="L252" s="10"/>
      <c r="M252" s="9"/>
      <c r="N252" s="9"/>
    </row>
    <row r="253" spans="2:14" x14ac:dyDescent="0.2">
      <c r="B253" s="12"/>
      <c r="C253" s="12"/>
      <c r="D253" s="12"/>
      <c r="E253" s="11"/>
      <c r="F253" s="10"/>
      <c r="G253" s="10"/>
      <c r="H253" s="10"/>
      <c r="I253" s="10"/>
      <c r="J253" s="10"/>
      <c r="K253" s="10"/>
      <c r="L253" s="10"/>
      <c r="M253" s="9"/>
      <c r="N253" s="9"/>
    </row>
    <row r="254" spans="2:14" x14ac:dyDescent="0.2">
      <c r="B254" s="12"/>
      <c r="C254" s="12"/>
      <c r="D254" s="12"/>
      <c r="E254" s="11"/>
      <c r="F254" s="10"/>
      <c r="G254" s="10"/>
      <c r="H254" s="10"/>
      <c r="I254" s="10"/>
      <c r="J254" s="10"/>
      <c r="K254" s="10"/>
      <c r="L254" s="10"/>
      <c r="M254" s="9"/>
      <c r="N254" s="9"/>
    </row>
  </sheetData>
  <mergeCells count="7">
    <mergeCell ref="A8:Q8"/>
    <mergeCell ref="A7:Q7"/>
    <mergeCell ref="C3:Q3"/>
    <mergeCell ref="C1:Q1"/>
    <mergeCell ref="C2:Q2"/>
    <mergeCell ref="C4:Q4"/>
    <mergeCell ref="C5:Q5"/>
  </mergeCells>
  <printOptions horizontalCentered="1"/>
  <pageMargins left="1.1811023622047245" right="0.39370078740157483" top="0.78740157480314965" bottom="0.78740157480314965" header="0" footer="0"/>
  <pageSetup paperSize="9" scale="63" orientation="portrait" r:id="rId1"/>
  <headerFooter alignWithMargins="0"/>
  <rowBreaks count="2" manualBreakCount="2">
    <brk id="88" max="14" man="1"/>
    <brk id="11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0"/>
  <sheetViews>
    <sheetView view="pageBreakPreview" zoomScaleNormal="100" zoomScaleSheetLayoutView="100" workbookViewId="0">
      <selection activeCell="E5" sqref="E5:R5"/>
    </sheetView>
  </sheetViews>
  <sheetFormatPr defaultRowHeight="12.75" x14ac:dyDescent="0.2"/>
  <cols>
    <col min="1" max="1" width="40.28515625" style="8" customWidth="1"/>
    <col min="2" max="2" width="7" style="76" hidden="1" customWidth="1"/>
    <col min="3" max="3" width="11.85546875" style="4" customWidth="1"/>
    <col min="4" max="4" width="6.28515625" style="7" customWidth="1"/>
    <col min="5" max="5" width="5" style="4" customWidth="1"/>
    <col min="6" max="6" width="4.85546875" style="4" customWidth="1"/>
    <col min="7" max="7" width="12.5703125" style="6" hidden="1" customWidth="1"/>
    <col min="8" max="8" width="10.28515625" style="6" hidden="1" customWidth="1"/>
    <col min="9" max="9" width="11" style="6" hidden="1" customWidth="1"/>
    <col min="10" max="10" width="12.7109375" style="6" hidden="1" customWidth="1"/>
    <col min="11" max="11" width="12" style="6" hidden="1" customWidth="1"/>
    <col min="12" max="12" width="10.85546875" style="6" hidden="1" customWidth="1"/>
    <col min="13" max="13" width="10.28515625" style="6" hidden="1" customWidth="1"/>
    <col min="14" max="14" width="10.140625" style="5" hidden="1" customWidth="1"/>
    <col min="15" max="15" width="10.140625" style="5" customWidth="1"/>
    <col min="16" max="16" width="12.28515625" style="4" hidden="1" customWidth="1"/>
    <col min="17" max="17" width="12.28515625" style="4" customWidth="1"/>
    <col min="18" max="18" width="10.85546875" style="4" customWidth="1"/>
    <col min="19" max="19" width="10" style="3" customWidth="1"/>
    <col min="20" max="16384" width="9.140625" style="3"/>
  </cols>
  <sheetData>
    <row r="1" spans="1:18" ht="13.5" customHeight="1" x14ac:dyDescent="0.2">
      <c r="A1" s="74"/>
      <c r="B1" s="124"/>
      <c r="C1" s="8"/>
      <c r="D1" s="8" t="s">
        <v>214</v>
      </c>
      <c r="E1" s="376" t="s">
        <v>217</v>
      </c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2"/>
      <c r="Q1" s="372"/>
      <c r="R1" s="372"/>
    </row>
    <row r="2" spans="1:18" x14ac:dyDescent="0.2">
      <c r="A2" s="74"/>
      <c r="B2" s="124"/>
      <c r="C2" s="130"/>
      <c r="D2" s="130" t="s">
        <v>213</v>
      </c>
      <c r="E2" s="376" t="s">
        <v>406</v>
      </c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2"/>
      <c r="Q2" s="372"/>
      <c r="R2" s="372"/>
    </row>
    <row r="3" spans="1:18" x14ac:dyDescent="0.2">
      <c r="A3" s="74"/>
      <c r="B3" s="124"/>
      <c r="C3" s="129"/>
      <c r="D3" s="129" t="s">
        <v>212</v>
      </c>
      <c r="E3" s="371" t="s">
        <v>216</v>
      </c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2"/>
      <c r="Q3" s="372"/>
      <c r="R3" s="372"/>
    </row>
    <row r="4" spans="1:18" x14ac:dyDescent="0.2">
      <c r="A4" s="74"/>
      <c r="B4" s="124"/>
      <c r="C4" s="129"/>
      <c r="D4" s="129" t="s">
        <v>211</v>
      </c>
      <c r="E4" s="371" t="s">
        <v>215</v>
      </c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2"/>
      <c r="Q4" s="372"/>
      <c r="R4" s="372"/>
    </row>
    <row r="5" spans="1:18" x14ac:dyDescent="0.2">
      <c r="A5" s="74"/>
      <c r="B5" s="124"/>
      <c r="C5" s="128"/>
      <c r="D5" s="128" t="s">
        <v>210</v>
      </c>
      <c r="E5" s="371" t="s">
        <v>405</v>
      </c>
      <c r="F5" s="377"/>
      <c r="G5" s="377"/>
      <c r="H5" s="377"/>
      <c r="I5" s="377"/>
      <c r="J5" s="377"/>
      <c r="K5" s="377"/>
      <c r="L5" s="377"/>
      <c r="M5" s="377"/>
      <c r="N5" s="377"/>
      <c r="O5" s="377"/>
      <c r="P5" s="372"/>
      <c r="Q5" s="372"/>
      <c r="R5" s="372"/>
    </row>
    <row r="6" spans="1:18" hidden="1" x14ac:dyDescent="0.2">
      <c r="A6" s="74"/>
      <c r="B6" s="124"/>
      <c r="D6" s="72"/>
      <c r="N6" s="75"/>
      <c r="O6" s="75"/>
    </row>
    <row r="7" spans="1:18" ht="13.5" hidden="1" customHeight="1" x14ac:dyDescent="0.2">
      <c r="A7" s="74"/>
      <c r="B7" s="124"/>
      <c r="C7" s="8"/>
      <c r="D7" s="8" t="s">
        <v>214</v>
      </c>
      <c r="E7" s="376"/>
      <c r="F7" s="377"/>
      <c r="G7" s="377"/>
      <c r="H7" s="377"/>
      <c r="I7" s="377"/>
      <c r="J7" s="377"/>
      <c r="K7" s="377"/>
      <c r="L7" s="377"/>
      <c r="M7" s="377"/>
      <c r="N7" s="377"/>
      <c r="O7" s="268"/>
    </row>
    <row r="8" spans="1:18" hidden="1" x14ac:dyDescent="0.2">
      <c r="A8" s="74"/>
      <c r="B8" s="124"/>
      <c r="C8" s="130"/>
      <c r="D8" s="130" t="s">
        <v>213</v>
      </c>
      <c r="E8" s="376"/>
      <c r="F8" s="379"/>
      <c r="G8" s="379"/>
      <c r="H8" s="379"/>
      <c r="I8" s="379"/>
      <c r="J8" s="379"/>
      <c r="K8" s="379"/>
      <c r="L8" s="379"/>
      <c r="M8" s="379"/>
      <c r="N8" s="379"/>
      <c r="O8" s="269"/>
    </row>
    <row r="9" spans="1:18" hidden="1" x14ac:dyDescent="0.2">
      <c r="A9" s="74"/>
      <c r="B9" s="124"/>
      <c r="C9" s="129"/>
      <c r="D9" s="129" t="s">
        <v>212</v>
      </c>
      <c r="E9" s="371"/>
      <c r="F9" s="379"/>
      <c r="G9" s="379"/>
      <c r="H9" s="379"/>
      <c r="I9" s="379"/>
      <c r="J9" s="379"/>
      <c r="K9" s="379"/>
      <c r="L9" s="379"/>
      <c r="M9" s="379"/>
      <c r="N9" s="379"/>
      <c r="O9" s="269"/>
    </row>
    <row r="10" spans="1:18" hidden="1" x14ac:dyDescent="0.2">
      <c r="A10" s="74"/>
      <c r="B10" s="124"/>
      <c r="C10" s="129"/>
      <c r="D10" s="129" t="s">
        <v>211</v>
      </c>
      <c r="E10" s="371"/>
      <c r="F10" s="379"/>
      <c r="G10" s="379"/>
      <c r="H10" s="379"/>
      <c r="I10" s="379"/>
      <c r="J10" s="379"/>
      <c r="K10" s="379"/>
      <c r="L10" s="379"/>
      <c r="M10" s="379"/>
      <c r="N10" s="379"/>
      <c r="O10" s="269"/>
    </row>
    <row r="11" spans="1:18" hidden="1" x14ac:dyDescent="0.2">
      <c r="A11" s="74"/>
      <c r="B11" s="124"/>
      <c r="C11" s="128"/>
      <c r="D11" s="128" t="s">
        <v>210</v>
      </c>
      <c r="E11" s="371"/>
      <c r="F11" s="377"/>
      <c r="G11" s="377"/>
      <c r="H11" s="377"/>
      <c r="I11" s="377"/>
      <c r="J11" s="377"/>
      <c r="K11" s="377"/>
      <c r="L11" s="377"/>
      <c r="M11" s="377"/>
      <c r="N11" s="377"/>
      <c r="O11" s="268"/>
    </row>
    <row r="12" spans="1:18" hidden="1" x14ac:dyDescent="0.2">
      <c r="A12" s="74"/>
      <c r="B12" s="124"/>
      <c r="D12" s="72"/>
      <c r="N12" s="75"/>
      <c r="O12" s="75"/>
    </row>
    <row r="13" spans="1:18" hidden="1" x14ac:dyDescent="0.2">
      <c r="A13" s="127"/>
      <c r="B13" s="126"/>
      <c r="D13" s="72"/>
      <c r="N13" s="75"/>
      <c r="O13" s="75"/>
    </row>
    <row r="14" spans="1:18" x14ac:dyDescent="0.2">
      <c r="A14" s="74"/>
      <c r="B14" s="124"/>
      <c r="D14" s="72"/>
      <c r="N14" s="75"/>
      <c r="O14" s="75"/>
    </row>
    <row r="15" spans="1:18" ht="39.75" customHeight="1" x14ac:dyDescent="0.2">
      <c r="A15" s="373" t="s">
        <v>389</v>
      </c>
      <c r="B15" s="373"/>
      <c r="C15" s="373"/>
      <c r="D15" s="373"/>
      <c r="E15" s="373"/>
      <c r="F15" s="373"/>
      <c r="G15" s="373"/>
      <c r="H15" s="373"/>
      <c r="I15" s="373"/>
      <c r="J15" s="373"/>
      <c r="K15" s="373"/>
      <c r="L15" s="373"/>
      <c r="M15" s="373"/>
      <c r="N15" s="373"/>
      <c r="O15" s="373"/>
      <c r="P15" s="373"/>
      <c r="Q15" s="373"/>
      <c r="R15" s="375"/>
    </row>
    <row r="16" spans="1:18" x14ac:dyDescent="0.2">
      <c r="A16" s="125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267"/>
    </row>
    <row r="17" spans="1:18" x14ac:dyDescent="0.2">
      <c r="A17" s="125" t="s">
        <v>209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267"/>
    </row>
    <row r="18" spans="1:18" s="4" customFormat="1" x14ac:dyDescent="0.2">
      <c r="A18" s="74"/>
      <c r="B18" s="124"/>
      <c r="C18" s="73"/>
      <c r="D18" s="72"/>
      <c r="E18" s="27"/>
      <c r="F18" s="27"/>
      <c r="G18" s="6"/>
      <c r="H18" s="6"/>
      <c r="I18" s="6"/>
      <c r="J18" s="6"/>
      <c r="K18" s="6"/>
      <c r="L18" s="6"/>
      <c r="M18" s="6"/>
      <c r="P18" s="71"/>
      <c r="Q18" s="71"/>
      <c r="R18" s="240" t="s">
        <v>370</v>
      </c>
    </row>
    <row r="19" spans="1:18" s="4" customFormat="1" ht="89.25" x14ac:dyDescent="0.2">
      <c r="A19" s="69" t="s">
        <v>197</v>
      </c>
      <c r="B19" s="123" t="s">
        <v>196</v>
      </c>
      <c r="C19" s="69" t="s">
        <v>193</v>
      </c>
      <c r="D19" s="68" t="s">
        <v>192</v>
      </c>
      <c r="E19" s="69" t="s">
        <v>195</v>
      </c>
      <c r="F19" s="69" t="s">
        <v>194</v>
      </c>
      <c r="G19" s="67" t="s">
        <v>191</v>
      </c>
      <c r="H19" s="66" t="s">
        <v>190</v>
      </c>
      <c r="I19" s="66" t="s">
        <v>189</v>
      </c>
      <c r="J19" s="66" t="s">
        <v>188</v>
      </c>
      <c r="K19" s="66" t="s">
        <v>187</v>
      </c>
      <c r="L19" s="66" t="s">
        <v>186</v>
      </c>
      <c r="M19" s="66" t="s">
        <v>185</v>
      </c>
      <c r="N19" s="65" t="s">
        <v>363</v>
      </c>
      <c r="O19" s="65" t="s">
        <v>386</v>
      </c>
      <c r="P19" s="1" t="s">
        <v>364</v>
      </c>
      <c r="Q19" s="1" t="s">
        <v>387</v>
      </c>
      <c r="R19" s="70" t="s">
        <v>63</v>
      </c>
    </row>
    <row r="20" spans="1:18" s="4" customFormat="1" x14ac:dyDescent="0.2">
      <c r="A20" s="69">
        <v>1</v>
      </c>
      <c r="B20" s="123">
        <v>2</v>
      </c>
      <c r="C20" s="69">
        <v>2</v>
      </c>
      <c r="D20" s="68">
        <v>3</v>
      </c>
      <c r="E20" s="69">
        <v>4</v>
      </c>
      <c r="F20" s="69">
        <v>5</v>
      </c>
      <c r="G20" s="67"/>
      <c r="H20" s="66"/>
      <c r="I20" s="66"/>
      <c r="J20" s="66"/>
      <c r="K20" s="66"/>
      <c r="L20" s="66"/>
      <c r="M20" s="66"/>
      <c r="N20" s="65" t="s">
        <v>208</v>
      </c>
      <c r="O20" s="65" t="s">
        <v>184</v>
      </c>
      <c r="P20" s="64">
        <v>7</v>
      </c>
      <c r="Q20" s="64">
        <v>8</v>
      </c>
      <c r="R20" s="64">
        <v>8</v>
      </c>
    </row>
    <row r="21" spans="1:18" s="4" customFormat="1" x14ac:dyDescent="0.2">
      <c r="A21" s="63" t="s">
        <v>183</v>
      </c>
      <c r="B21" s="214"/>
      <c r="C21" s="46"/>
      <c r="D21" s="46"/>
      <c r="E21" s="46"/>
      <c r="F21" s="46"/>
      <c r="G21" s="45" t="e">
        <f>G33+G103+G23</f>
        <v>#REF!</v>
      </c>
      <c r="H21" s="45">
        <f t="shared" ref="H21:M21" si="0">H23+H82+H90+H103+H131</f>
        <v>0</v>
      </c>
      <c r="I21" s="45">
        <f t="shared" si="0"/>
        <v>0</v>
      </c>
      <c r="J21" s="45">
        <f t="shared" si="0"/>
        <v>0</v>
      </c>
      <c r="K21" s="45">
        <f t="shared" si="0"/>
        <v>0</v>
      </c>
      <c r="L21" s="45">
        <f t="shared" si="0"/>
        <v>0</v>
      </c>
      <c r="M21" s="45">
        <f t="shared" si="0"/>
        <v>0</v>
      </c>
      <c r="N21" s="45">
        <f>N25+N40+N115</f>
        <v>3123300</v>
      </c>
      <c r="O21" s="45">
        <f>O25+O40+O115</f>
        <v>3429.2</v>
      </c>
      <c r="P21" s="45">
        <f>P25+P40+P115</f>
        <v>2498349.0099999998</v>
      </c>
      <c r="Q21" s="45">
        <f>Q25+Q40+Q115</f>
        <v>3270.3999999999996</v>
      </c>
      <c r="R21" s="34">
        <f t="shared" ref="R21:R84" si="1">P21/N21</f>
        <v>0.7999068325168891</v>
      </c>
    </row>
    <row r="22" spans="1:18" s="120" customFormat="1" ht="38.25" hidden="1" x14ac:dyDescent="0.2">
      <c r="A22" s="198" t="s">
        <v>179</v>
      </c>
      <c r="B22" s="214">
        <v>715</v>
      </c>
      <c r="C22" s="122" t="s">
        <v>178</v>
      </c>
      <c r="D22" s="122"/>
      <c r="E22" s="122" t="s">
        <v>106</v>
      </c>
      <c r="F22" s="122" t="s">
        <v>78</v>
      </c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34" t="e">
        <f t="shared" si="1"/>
        <v>#DIV/0!</v>
      </c>
    </row>
    <row r="23" spans="1:18" s="60" customFormat="1" ht="38.25" hidden="1" x14ac:dyDescent="0.2">
      <c r="A23" s="198" t="s">
        <v>177</v>
      </c>
      <c r="B23" s="215" t="s">
        <v>178</v>
      </c>
      <c r="C23" s="119" t="s">
        <v>176</v>
      </c>
      <c r="D23" s="53"/>
      <c r="E23" s="53" t="s">
        <v>106</v>
      </c>
      <c r="F23" s="53" t="s">
        <v>78</v>
      </c>
      <c r="G23" s="117">
        <f>G24</f>
        <v>100</v>
      </c>
      <c r="H23" s="116"/>
      <c r="I23" s="115"/>
      <c r="J23" s="29"/>
      <c r="K23" s="29"/>
      <c r="L23" s="29"/>
      <c r="M23" s="29"/>
      <c r="N23" s="29"/>
      <c r="O23" s="29"/>
      <c r="P23" s="29"/>
      <c r="Q23" s="29"/>
      <c r="R23" s="34" t="e">
        <f t="shared" si="1"/>
        <v>#DIV/0!</v>
      </c>
    </row>
    <row r="24" spans="1:18" s="60" customFormat="1" ht="114.75" hidden="1" x14ac:dyDescent="0.2">
      <c r="A24" s="198" t="s">
        <v>308</v>
      </c>
      <c r="B24" s="216"/>
      <c r="C24" s="118" t="s">
        <v>175</v>
      </c>
      <c r="D24" s="53"/>
      <c r="E24" s="53" t="s">
        <v>106</v>
      </c>
      <c r="F24" s="53" t="s">
        <v>78</v>
      </c>
      <c r="G24" s="117">
        <f>G28</f>
        <v>100</v>
      </c>
      <c r="H24" s="116"/>
      <c r="I24" s="115"/>
      <c r="J24" s="29"/>
      <c r="K24" s="29"/>
      <c r="L24" s="29"/>
      <c r="M24" s="29"/>
      <c r="N24" s="29"/>
      <c r="O24" s="29"/>
      <c r="P24" s="29"/>
      <c r="Q24" s="29"/>
      <c r="R24" s="34" t="e">
        <f t="shared" si="1"/>
        <v>#DIV/0!</v>
      </c>
    </row>
    <row r="25" spans="1:18" s="107" customFormat="1" ht="38.25" x14ac:dyDescent="0.2">
      <c r="A25" s="205" t="s">
        <v>309</v>
      </c>
      <c r="B25" s="217"/>
      <c r="C25" s="35" t="s">
        <v>310</v>
      </c>
      <c r="D25" s="35"/>
      <c r="E25" s="35"/>
      <c r="F25" s="35"/>
      <c r="G25" s="2"/>
      <c r="H25" s="2">
        <f t="shared" ref="H25:M25" si="2">H26</f>
        <v>0</v>
      </c>
      <c r="I25" s="2">
        <f t="shared" si="2"/>
        <v>0</v>
      </c>
      <c r="J25" s="2">
        <f t="shared" si="2"/>
        <v>0</v>
      </c>
      <c r="K25" s="2">
        <f t="shared" si="2"/>
        <v>0</v>
      </c>
      <c r="L25" s="2">
        <f t="shared" si="2"/>
        <v>0</v>
      </c>
      <c r="M25" s="2">
        <f t="shared" si="2"/>
        <v>0</v>
      </c>
      <c r="N25" s="2">
        <f>N26</f>
        <v>1331900</v>
      </c>
      <c r="O25" s="2">
        <f>O26</f>
        <v>1413.1</v>
      </c>
      <c r="P25" s="2">
        <f>P26</f>
        <v>1178726.4099999999</v>
      </c>
      <c r="Q25" s="2">
        <f>Q26</f>
        <v>1342.1</v>
      </c>
      <c r="R25" s="34">
        <v>0.878</v>
      </c>
    </row>
    <row r="26" spans="1:18" s="107" customFormat="1" ht="25.5" x14ac:dyDescent="0.2">
      <c r="A26" s="205" t="s">
        <v>311</v>
      </c>
      <c r="B26" s="217"/>
      <c r="C26" s="53" t="s">
        <v>207</v>
      </c>
      <c r="D26" s="53"/>
      <c r="E26" s="53"/>
      <c r="F26" s="53"/>
      <c r="G26" s="29"/>
      <c r="H26" s="29"/>
      <c r="I26" s="29"/>
      <c r="J26" s="29"/>
      <c r="K26" s="29"/>
      <c r="L26" s="29"/>
      <c r="M26" s="29"/>
      <c r="N26" s="29">
        <f>N27+N36+N37</f>
        <v>1331900</v>
      </c>
      <c r="O26" s="29">
        <f>O27+O36+O37+O38</f>
        <v>1413.1</v>
      </c>
      <c r="P26" s="29">
        <f t="shared" ref="P26" si="3">P27+P36+P37+P38</f>
        <v>1178726.4099999999</v>
      </c>
      <c r="Q26" s="29">
        <f>Q27+Q36+Q37+Q38</f>
        <v>1342.1</v>
      </c>
      <c r="R26" s="28">
        <f>R25</f>
        <v>0.878</v>
      </c>
    </row>
    <row r="27" spans="1:18" s="107" customFormat="1" ht="92.25" customHeight="1" x14ac:dyDescent="0.2">
      <c r="A27" s="59" t="s">
        <v>171</v>
      </c>
      <c r="B27" s="217"/>
      <c r="C27" s="53" t="s">
        <v>170</v>
      </c>
      <c r="D27" s="53" t="s">
        <v>134</v>
      </c>
      <c r="E27" s="53" t="s">
        <v>106</v>
      </c>
      <c r="F27" s="53" t="s">
        <v>78</v>
      </c>
      <c r="G27" s="29"/>
      <c r="H27" s="29"/>
      <c r="I27" s="29"/>
      <c r="J27" s="29"/>
      <c r="K27" s="29"/>
      <c r="L27" s="29"/>
      <c r="M27" s="29"/>
      <c r="N27" s="29">
        <f>'3'!M21</f>
        <v>1257700</v>
      </c>
      <c r="O27" s="29">
        <f>'3'!N21</f>
        <v>1348</v>
      </c>
      <c r="P27" s="29">
        <f>'3'!O21</f>
        <v>1178726.4099999999</v>
      </c>
      <c r="Q27" s="29">
        <f>'3'!P21</f>
        <v>1277</v>
      </c>
      <c r="R27" s="28">
        <f t="shared" si="1"/>
        <v>0.9372079271686411</v>
      </c>
    </row>
    <row r="28" spans="1:18" s="60" customFormat="1" ht="258.75" hidden="1" customHeight="1" x14ac:dyDescent="0.2">
      <c r="A28" s="198" t="s">
        <v>133</v>
      </c>
      <c r="B28" s="217"/>
      <c r="C28" s="53" t="s">
        <v>175</v>
      </c>
      <c r="D28" s="53" t="s">
        <v>132</v>
      </c>
      <c r="E28" s="53" t="s">
        <v>106</v>
      </c>
      <c r="F28" s="53" t="s">
        <v>78</v>
      </c>
      <c r="G28" s="29">
        <v>100</v>
      </c>
      <c r="H28" s="29"/>
      <c r="I28" s="29"/>
      <c r="J28" s="29"/>
      <c r="K28" s="29">
        <f>-67.4</f>
        <v>-67.400000000000006</v>
      </c>
      <c r="L28" s="29"/>
      <c r="M28" s="29"/>
      <c r="N28" s="29">
        <f>'3'!M22</f>
        <v>0</v>
      </c>
      <c r="O28" s="29">
        <f>'3'!N22</f>
        <v>0</v>
      </c>
      <c r="P28" s="29"/>
      <c r="Q28" s="29"/>
      <c r="R28" s="28" t="e">
        <f t="shared" si="1"/>
        <v>#DIV/0!</v>
      </c>
    </row>
    <row r="29" spans="1:18" s="107" customFormat="1" ht="38.25" hidden="1" x14ac:dyDescent="0.2">
      <c r="A29" s="198" t="s">
        <v>164</v>
      </c>
      <c r="B29" s="217"/>
      <c r="C29" s="111" t="s">
        <v>175</v>
      </c>
      <c r="D29" s="111" t="s">
        <v>163</v>
      </c>
      <c r="E29" s="111" t="s">
        <v>106</v>
      </c>
      <c r="F29" s="111" t="s">
        <v>78</v>
      </c>
      <c r="G29" s="110"/>
      <c r="H29" s="110"/>
      <c r="I29" s="110"/>
      <c r="J29" s="110"/>
      <c r="K29" s="110"/>
      <c r="L29" s="110"/>
      <c r="M29" s="110"/>
      <c r="N29" s="29">
        <f>'3'!M23</f>
        <v>0</v>
      </c>
      <c r="O29" s="29">
        <f>'3'!N23</f>
        <v>0</v>
      </c>
      <c r="P29" s="110"/>
      <c r="Q29" s="110"/>
      <c r="R29" s="28" t="e">
        <f t="shared" si="1"/>
        <v>#DIV/0!</v>
      </c>
    </row>
    <row r="30" spans="1:18" s="112" customFormat="1" ht="38.25" hidden="1" x14ac:dyDescent="0.2">
      <c r="A30" s="198" t="s">
        <v>174</v>
      </c>
      <c r="B30" s="217"/>
      <c r="C30" s="114" t="s">
        <v>173</v>
      </c>
      <c r="D30" s="114"/>
      <c r="E30" s="114" t="s">
        <v>106</v>
      </c>
      <c r="F30" s="114" t="s">
        <v>78</v>
      </c>
      <c r="G30" s="113"/>
      <c r="H30" s="113"/>
      <c r="I30" s="113"/>
      <c r="J30" s="113"/>
      <c r="K30" s="113"/>
      <c r="L30" s="113"/>
      <c r="M30" s="113"/>
      <c r="N30" s="29">
        <f>'3'!M24</f>
        <v>0</v>
      </c>
      <c r="O30" s="29">
        <f>'3'!N24</f>
        <v>0</v>
      </c>
      <c r="P30" s="113"/>
      <c r="Q30" s="113"/>
      <c r="R30" s="28" t="e">
        <f t="shared" si="1"/>
        <v>#DIV/0!</v>
      </c>
    </row>
    <row r="31" spans="1:18" s="107" customFormat="1" ht="29.25" hidden="1" customHeight="1" x14ac:dyDescent="0.2">
      <c r="A31" s="198" t="s">
        <v>172</v>
      </c>
      <c r="B31" s="217"/>
      <c r="C31" s="111" t="s">
        <v>169</v>
      </c>
      <c r="D31" s="111"/>
      <c r="E31" s="111" t="s">
        <v>106</v>
      </c>
      <c r="F31" s="111" t="s">
        <v>78</v>
      </c>
      <c r="G31" s="110"/>
      <c r="H31" s="110">
        <f t="shared" ref="H31:M31" si="4">H32</f>
        <v>0</v>
      </c>
      <c r="I31" s="110">
        <f t="shared" si="4"/>
        <v>0</v>
      </c>
      <c r="J31" s="110">
        <f t="shared" si="4"/>
        <v>0</v>
      </c>
      <c r="K31" s="110">
        <f t="shared" si="4"/>
        <v>67.400000000000006</v>
      </c>
      <c r="L31" s="110">
        <f t="shared" si="4"/>
        <v>0</v>
      </c>
      <c r="M31" s="110">
        <f t="shared" si="4"/>
        <v>0</v>
      </c>
      <c r="N31" s="29">
        <f>'3'!M25</f>
        <v>0</v>
      </c>
      <c r="O31" s="29">
        <f>'3'!N25</f>
        <v>0</v>
      </c>
      <c r="P31" s="110"/>
      <c r="Q31" s="110"/>
      <c r="R31" s="28" t="e">
        <f t="shared" si="1"/>
        <v>#DIV/0!</v>
      </c>
    </row>
    <row r="32" spans="1:18" s="107" customFormat="1" ht="140.25" hidden="1" x14ac:dyDescent="0.2">
      <c r="A32" s="59" t="s">
        <v>361</v>
      </c>
      <c r="B32" s="217"/>
      <c r="C32" s="111" t="s">
        <v>170</v>
      </c>
      <c r="D32" s="111" t="s">
        <v>125</v>
      </c>
      <c r="E32" s="111" t="s">
        <v>106</v>
      </c>
      <c r="F32" s="111" t="s">
        <v>78</v>
      </c>
      <c r="G32" s="110"/>
      <c r="H32" s="110">
        <f t="shared" ref="H32:M32" si="5">H35+H40</f>
        <v>0</v>
      </c>
      <c r="I32" s="110">
        <f t="shared" si="5"/>
        <v>0</v>
      </c>
      <c r="J32" s="110">
        <f t="shared" si="5"/>
        <v>0</v>
      </c>
      <c r="K32" s="110">
        <f t="shared" si="5"/>
        <v>67.400000000000006</v>
      </c>
      <c r="L32" s="110">
        <f t="shared" si="5"/>
        <v>0</v>
      </c>
      <c r="M32" s="110">
        <f t="shared" si="5"/>
        <v>0</v>
      </c>
      <c r="N32" s="29">
        <f>'3'!M26</f>
        <v>0</v>
      </c>
      <c r="O32" s="29">
        <f>'3'!N26</f>
        <v>0</v>
      </c>
      <c r="P32" s="110">
        <v>0</v>
      </c>
      <c r="Q32" s="110">
        <v>1</v>
      </c>
      <c r="R32" s="28" t="e">
        <f t="shared" si="1"/>
        <v>#DIV/0!</v>
      </c>
    </row>
    <row r="33" spans="1:21" s="107" customFormat="1" ht="25.5" hidden="1" x14ac:dyDescent="0.2">
      <c r="A33" s="198" t="s">
        <v>133</v>
      </c>
      <c r="B33" s="218"/>
      <c r="C33" s="108" t="s">
        <v>169</v>
      </c>
      <c r="D33" s="53" t="s">
        <v>132</v>
      </c>
      <c r="E33" s="53" t="s">
        <v>106</v>
      </c>
      <c r="F33" s="53" t="s">
        <v>78</v>
      </c>
      <c r="G33" s="29" t="e">
        <f>G34+#REF!</f>
        <v>#REF!</v>
      </c>
      <c r="H33" s="29"/>
      <c r="I33" s="29"/>
      <c r="J33" s="29"/>
      <c r="K33" s="29"/>
      <c r="L33" s="29"/>
      <c r="M33" s="29"/>
      <c r="N33" s="29">
        <f>'3'!M27</f>
        <v>0</v>
      </c>
      <c r="O33" s="29">
        <f>'3'!N27</f>
        <v>0</v>
      </c>
      <c r="P33" s="29"/>
      <c r="Q33" s="29"/>
      <c r="R33" s="28" t="e">
        <f t="shared" si="1"/>
        <v>#DIV/0!</v>
      </c>
      <c r="U33" s="109"/>
    </row>
    <row r="34" spans="1:21" s="107" customFormat="1" ht="38.25" hidden="1" x14ac:dyDescent="0.2">
      <c r="A34" s="198" t="s">
        <v>131</v>
      </c>
      <c r="B34" s="218"/>
      <c r="C34" s="108" t="s">
        <v>169</v>
      </c>
      <c r="D34" s="53" t="s">
        <v>130</v>
      </c>
      <c r="E34" s="53" t="s">
        <v>106</v>
      </c>
      <c r="F34" s="53" t="s">
        <v>78</v>
      </c>
      <c r="G34" s="29">
        <f>G35+G40</f>
        <v>1175.4000000000001</v>
      </c>
      <c r="H34" s="29"/>
      <c r="I34" s="29"/>
      <c r="J34" s="29"/>
      <c r="K34" s="29"/>
      <c r="L34" s="29"/>
      <c r="M34" s="29"/>
      <c r="N34" s="29">
        <f>'3'!M28</f>
        <v>0</v>
      </c>
      <c r="O34" s="29">
        <f>'3'!N28</f>
        <v>0</v>
      </c>
      <c r="P34" s="29"/>
      <c r="Q34" s="29"/>
      <c r="R34" s="28" t="e">
        <f t="shared" si="1"/>
        <v>#DIV/0!</v>
      </c>
    </row>
    <row r="35" spans="1:21" s="60" customFormat="1" ht="91.5" hidden="1" customHeight="1" x14ac:dyDescent="0.2">
      <c r="A35" s="198" t="s">
        <v>164</v>
      </c>
      <c r="B35" s="216"/>
      <c r="C35" s="53" t="s">
        <v>169</v>
      </c>
      <c r="D35" s="53" t="s">
        <v>163</v>
      </c>
      <c r="E35" s="53" t="s">
        <v>106</v>
      </c>
      <c r="F35" s="53" t="s">
        <v>78</v>
      </c>
      <c r="G35" s="29">
        <f>1159.9+1</f>
        <v>1160.9000000000001</v>
      </c>
      <c r="H35" s="29">
        <f>H36</f>
        <v>0</v>
      </c>
      <c r="I35" s="29">
        <f>I36</f>
        <v>0</v>
      </c>
      <c r="J35" s="29">
        <f>J36</f>
        <v>0</v>
      </c>
      <c r="K35" s="29">
        <f>K36+38.7+28.7</f>
        <v>67.400000000000006</v>
      </c>
      <c r="L35" s="29">
        <f>L36</f>
        <v>0</v>
      </c>
      <c r="M35" s="29">
        <f>M36</f>
        <v>0</v>
      </c>
      <c r="N35" s="29">
        <f>'3'!M29</f>
        <v>0</v>
      </c>
      <c r="O35" s="29">
        <f>'3'!N29</f>
        <v>0</v>
      </c>
      <c r="P35" s="29"/>
      <c r="Q35" s="29"/>
      <c r="R35" s="28" t="e">
        <f t="shared" si="1"/>
        <v>#DIV/0!</v>
      </c>
    </row>
    <row r="36" spans="1:21" s="60" customFormat="1" ht="51" hidden="1" customHeight="1" x14ac:dyDescent="0.2">
      <c r="A36" s="54" t="s">
        <v>380</v>
      </c>
      <c r="B36" s="216"/>
      <c r="C36" s="53" t="s">
        <v>170</v>
      </c>
      <c r="D36" s="53" t="s">
        <v>125</v>
      </c>
      <c r="E36" s="53" t="s">
        <v>106</v>
      </c>
      <c r="F36" s="53" t="s">
        <v>78</v>
      </c>
      <c r="G36" s="29"/>
      <c r="H36" s="29">
        <f t="shared" ref="H36:M36" si="6">H37+H38</f>
        <v>0</v>
      </c>
      <c r="I36" s="29">
        <f t="shared" si="6"/>
        <v>0</v>
      </c>
      <c r="J36" s="29">
        <f t="shared" si="6"/>
        <v>0</v>
      </c>
      <c r="K36" s="29">
        <f t="shared" si="6"/>
        <v>0</v>
      </c>
      <c r="L36" s="29">
        <f t="shared" si="6"/>
        <v>0</v>
      </c>
      <c r="M36" s="29">
        <f t="shared" si="6"/>
        <v>0</v>
      </c>
      <c r="N36" s="29">
        <f>'3'!M30</f>
        <v>14500</v>
      </c>
      <c r="O36" s="29">
        <f>'3'!N30</f>
        <v>0</v>
      </c>
      <c r="P36" s="29">
        <f>'3'!O30</f>
        <v>0</v>
      </c>
      <c r="Q36" s="29">
        <f>'3'!P30</f>
        <v>0</v>
      </c>
      <c r="R36" s="28">
        <f t="shared" si="1"/>
        <v>0</v>
      </c>
    </row>
    <row r="37" spans="1:21" s="60" customFormat="1" ht="115.5" hidden="1" customHeight="1" x14ac:dyDescent="0.2">
      <c r="A37" s="59" t="s">
        <v>168</v>
      </c>
      <c r="B37" s="216"/>
      <c r="C37" s="53" t="s">
        <v>167</v>
      </c>
      <c r="D37" s="53" t="s">
        <v>134</v>
      </c>
      <c r="E37" s="53" t="s">
        <v>106</v>
      </c>
      <c r="F37" s="53" t="s">
        <v>78</v>
      </c>
      <c r="G37" s="29"/>
      <c r="H37" s="29"/>
      <c r="I37" s="29"/>
      <c r="J37" s="29"/>
      <c r="K37" s="29"/>
      <c r="L37" s="29"/>
      <c r="M37" s="29"/>
      <c r="N37" s="29">
        <f>'3'!M31</f>
        <v>59700</v>
      </c>
      <c r="O37" s="29">
        <f>'3'!N31</f>
        <v>0</v>
      </c>
      <c r="P37" s="29">
        <f>'3'!O31</f>
        <v>0</v>
      </c>
      <c r="Q37" s="29">
        <f>'3'!P31</f>
        <v>0</v>
      </c>
      <c r="R37" s="28">
        <f t="shared" si="1"/>
        <v>0</v>
      </c>
    </row>
    <row r="38" spans="1:21" s="60" customFormat="1" ht="53.25" customHeight="1" x14ac:dyDescent="0.2">
      <c r="A38" s="89" t="str">
        <f>'2'!A32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38" s="216"/>
      <c r="C38" s="53" t="s">
        <v>403</v>
      </c>
      <c r="D38" s="53" t="s">
        <v>134</v>
      </c>
      <c r="E38" s="53" t="s">
        <v>106</v>
      </c>
      <c r="F38" s="53" t="s">
        <v>78</v>
      </c>
      <c r="G38" s="29"/>
      <c r="H38" s="29"/>
      <c r="I38" s="29"/>
      <c r="J38" s="29"/>
      <c r="K38" s="29"/>
      <c r="L38" s="29"/>
      <c r="M38" s="29"/>
      <c r="N38" s="29"/>
      <c r="O38" s="29">
        <f>'2'!H32</f>
        <v>65.099999999999994</v>
      </c>
      <c r="P38" s="29"/>
      <c r="Q38" s="29">
        <f>'2'!J32</f>
        <v>65.099999999999994</v>
      </c>
      <c r="R38" s="28">
        <f>Q38/O38</f>
        <v>1</v>
      </c>
    </row>
    <row r="39" spans="1:21" s="60" customFormat="1" ht="36.75" hidden="1" customHeight="1" x14ac:dyDescent="0.2">
      <c r="A39" s="198" t="s">
        <v>122</v>
      </c>
      <c r="B39" s="216"/>
      <c r="C39" s="53" t="s">
        <v>169</v>
      </c>
      <c r="D39" s="53" t="s">
        <v>119</v>
      </c>
      <c r="E39" s="53" t="s">
        <v>106</v>
      </c>
      <c r="F39" s="53" t="s">
        <v>78</v>
      </c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4" t="e">
        <f t="shared" si="1"/>
        <v>#DIV/0!</v>
      </c>
    </row>
    <row r="40" spans="1:21" s="60" customFormat="1" ht="36.75" customHeight="1" x14ac:dyDescent="0.2">
      <c r="A40" s="205" t="s">
        <v>313</v>
      </c>
      <c r="B40" s="216"/>
      <c r="C40" s="53" t="s">
        <v>206</v>
      </c>
      <c r="D40" s="53"/>
      <c r="E40" s="53"/>
      <c r="F40" s="53"/>
      <c r="G40" s="29">
        <v>14.5</v>
      </c>
      <c r="H40" s="29">
        <f t="shared" ref="H40:M41" si="7">H41</f>
        <v>0</v>
      </c>
      <c r="I40" s="29">
        <f t="shared" si="7"/>
        <v>0</v>
      </c>
      <c r="J40" s="29">
        <f t="shared" si="7"/>
        <v>0</v>
      </c>
      <c r="K40" s="29">
        <f t="shared" si="7"/>
        <v>0</v>
      </c>
      <c r="L40" s="29">
        <f t="shared" si="7"/>
        <v>0</v>
      </c>
      <c r="M40" s="29">
        <f t="shared" si="7"/>
        <v>0</v>
      </c>
      <c r="N40" s="29">
        <f>N41+N43+N76+N67</f>
        <v>1382500</v>
      </c>
      <c r="O40" s="29">
        <f>O41+O67+O76</f>
        <v>1061.4000000000001</v>
      </c>
      <c r="P40" s="29">
        <f>P41+P43+P76+P67</f>
        <v>910722.6</v>
      </c>
      <c r="Q40" s="29">
        <f>Q41+Q67+Q76</f>
        <v>1051.5</v>
      </c>
      <c r="R40" s="28">
        <f t="shared" si="1"/>
        <v>0.65875052441229653</v>
      </c>
    </row>
    <row r="41" spans="1:21" s="60" customFormat="1" ht="63.75" x14ac:dyDescent="0.2">
      <c r="A41" s="59" t="s">
        <v>162</v>
      </c>
      <c r="B41" s="216"/>
      <c r="C41" s="53" t="s">
        <v>161</v>
      </c>
      <c r="D41" s="53" t="s">
        <v>125</v>
      </c>
      <c r="E41" s="53" t="s">
        <v>106</v>
      </c>
      <c r="F41" s="53" t="s">
        <v>110</v>
      </c>
      <c r="G41" s="29"/>
      <c r="H41" s="29">
        <f t="shared" si="7"/>
        <v>0</v>
      </c>
      <c r="I41" s="29">
        <f t="shared" si="7"/>
        <v>0</v>
      </c>
      <c r="J41" s="29">
        <f t="shared" si="7"/>
        <v>0</v>
      </c>
      <c r="K41" s="29">
        <f t="shared" si="7"/>
        <v>0</v>
      </c>
      <c r="L41" s="29">
        <f t="shared" si="7"/>
        <v>0</v>
      </c>
      <c r="M41" s="29">
        <f t="shared" si="7"/>
        <v>0</v>
      </c>
      <c r="N41" s="29">
        <f>'3'!M37</f>
        <v>1199400</v>
      </c>
      <c r="O41" s="29">
        <f>'3'!N37</f>
        <v>861</v>
      </c>
      <c r="P41" s="29">
        <f>'3'!O37</f>
        <v>790687.86</v>
      </c>
      <c r="Q41" s="29">
        <f>'2'!J37</f>
        <v>853.2</v>
      </c>
      <c r="R41" s="28">
        <f t="shared" si="1"/>
        <v>0.65923616808404206</v>
      </c>
    </row>
    <row r="42" spans="1:21" s="60" customFormat="1" ht="25.5" hidden="1" x14ac:dyDescent="0.2">
      <c r="A42" s="89" t="s">
        <v>133</v>
      </c>
      <c r="B42" s="216"/>
      <c r="C42" s="53" t="s">
        <v>153</v>
      </c>
      <c r="D42" s="53" t="s">
        <v>132</v>
      </c>
      <c r="E42" s="53" t="s">
        <v>106</v>
      </c>
      <c r="F42" s="53" t="s">
        <v>110</v>
      </c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8" t="e">
        <f t="shared" si="1"/>
        <v>#DIV/0!</v>
      </c>
    </row>
    <row r="43" spans="1:21" s="52" customFormat="1" ht="112.5" hidden="1" customHeight="1" x14ac:dyDescent="0.2">
      <c r="A43" s="89" t="s">
        <v>314</v>
      </c>
      <c r="B43" s="216"/>
      <c r="C43" s="53" t="s">
        <v>161</v>
      </c>
      <c r="D43" s="53" t="s">
        <v>101</v>
      </c>
      <c r="E43" s="53" t="s">
        <v>106</v>
      </c>
      <c r="F43" s="53" t="s">
        <v>110</v>
      </c>
      <c r="G43" s="29">
        <f>699.3</f>
        <v>699.3</v>
      </c>
      <c r="H43" s="29">
        <f t="shared" ref="H43:M43" si="8">H51</f>
        <v>0</v>
      </c>
      <c r="I43" s="29">
        <f t="shared" si="8"/>
        <v>0</v>
      </c>
      <c r="J43" s="29">
        <f t="shared" si="8"/>
        <v>0</v>
      </c>
      <c r="K43" s="29">
        <f t="shared" si="8"/>
        <v>0</v>
      </c>
      <c r="L43" s="29">
        <f t="shared" si="8"/>
        <v>0</v>
      </c>
      <c r="M43" s="29">
        <f t="shared" si="8"/>
        <v>0</v>
      </c>
      <c r="N43" s="29">
        <v>0</v>
      </c>
      <c r="O43" s="29">
        <v>1</v>
      </c>
      <c r="P43" s="29">
        <v>0</v>
      </c>
      <c r="Q43" s="29">
        <v>1</v>
      </c>
      <c r="R43" s="28" t="e">
        <f t="shared" si="1"/>
        <v>#DIV/0!</v>
      </c>
    </row>
    <row r="44" spans="1:21" s="52" customFormat="1" ht="25.5" hidden="1" x14ac:dyDescent="0.2">
      <c r="A44" s="61" t="s">
        <v>315</v>
      </c>
      <c r="B44" s="216"/>
      <c r="C44" s="53"/>
      <c r="D44" s="53"/>
      <c r="E44" s="53" t="s">
        <v>106</v>
      </c>
      <c r="F44" s="53" t="s">
        <v>147</v>
      </c>
      <c r="G44" s="29"/>
      <c r="H44" s="29"/>
      <c r="I44" s="29"/>
      <c r="J44" s="29"/>
      <c r="K44" s="29"/>
      <c r="L44" s="29"/>
      <c r="M44" s="29"/>
      <c r="N44" s="29">
        <f t="shared" ref="N44:Q45" si="9">N45</f>
        <v>0</v>
      </c>
      <c r="O44" s="29">
        <f t="shared" si="9"/>
        <v>0</v>
      </c>
      <c r="P44" s="29">
        <f t="shared" si="9"/>
        <v>0</v>
      </c>
      <c r="Q44" s="29">
        <f t="shared" si="9"/>
        <v>0</v>
      </c>
      <c r="R44" s="28" t="e">
        <f t="shared" si="1"/>
        <v>#DIV/0!</v>
      </c>
    </row>
    <row r="45" spans="1:21" s="33" customFormat="1" ht="48" hidden="1" customHeight="1" x14ac:dyDescent="0.2">
      <c r="A45" s="59" t="s">
        <v>151</v>
      </c>
      <c r="B45" s="219"/>
      <c r="C45" s="35" t="s">
        <v>150</v>
      </c>
      <c r="D45" s="35"/>
      <c r="E45" s="35" t="s">
        <v>106</v>
      </c>
      <c r="F45" s="35" t="s">
        <v>147</v>
      </c>
      <c r="G45" s="2"/>
      <c r="H45" s="2">
        <f t="shared" ref="H45:M45" si="10">H46</f>
        <v>0</v>
      </c>
      <c r="I45" s="2">
        <f t="shared" si="10"/>
        <v>0</v>
      </c>
      <c r="J45" s="2">
        <f t="shared" si="10"/>
        <v>0</v>
      </c>
      <c r="K45" s="2">
        <f t="shared" si="10"/>
        <v>0</v>
      </c>
      <c r="L45" s="2">
        <f t="shared" si="10"/>
        <v>0</v>
      </c>
      <c r="M45" s="2">
        <f t="shared" si="10"/>
        <v>0</v>
      </c>
      <c r="N45" s="2">
        <f t="shared" si="9"/>
        <v>0</v>
      </c>
      <c r="O45" s="2">
        <f t="shared" si="9"/>
        <v>0</v>
      </c>
      <c r="P45" s="2">
        <f t="shared" si="9"/>
        <v>0</v>
      </c>
      <c r="Q45" s="2">
        <f t="shared" si="9"/>
        <v>0</v>
      </c>
      <c r="R45" s="28" t="e">
        <f t="shared" si="1"/>
        <v>#DIV/0!</v>
      </c>
    </row>
    <row r="46" spans="1:21" s="33" customFormat="1" ht="35.25" hidden="1" customHeight="1" x14ac:dyDescent="0.2">
      <c r="A46" s="59" t="s">
        <v>205</v>
      </c>
      <c r="B46" s="216"/>
      <c r="C46" s="53" t="s">
        <v>149</v>
      </c>
      <c r="D46" s="53"/>
      <c r="E46" s="53" t="s">
        <v>106</v>
      </c>
      <c r="F46" s="53" t="s">
        <v>147</v>
      </c>
      <c r="G46" s="29"/>
      <c r="H46" s="29">
        <f t="shared" ref="H46:M46" si="11">H43+H55</f>
        <v>0</v>
      </c>
      <c r="I46" s="29">
        <f t="shared" si="11"/>
        <v>0</v>
      </c>
      <c r="J46" s="29">
        <f t="shared" si="11"/>
        <v>0</v>
      </c>
      <c r="K46" s="29">
        <f t="shared" si="11"/>
        <v>0</v>
      </c>
      <c r="L46" s="29">
        <f t="shared" si="11"/>
        <v>0</v>
      </c>
      <c r="M46" s="29">
        <f t="shared" si="11"/>
        <v>0</v>
      </c>
      <c r="N46" s="29">
        <f>N47+N75</f>
        <v>0</v>
      </c>
      <c r="O46" s="29">
        <f>O47+O75</f>
        <v>0</v>
      </c>
      <c r="P46" s="29">
        <f>P47+P75</f>
        <v>0</v>
      </c>
      <c r="Q46" s="29">
        <f>Q47+Q75</f>
        <v>0</v>
      </c>
      <c r="R46" s="28" t="e">
        <f t="shared" si="1"/>
        <v>#DIV/0!</v>
      </c>
    </row>
    <row r="47" spans="1:21" s="52" customFormat="1" ht="51" hidden="1" x14ac:dyDescent="0.2">
      <c r="A47" s="59" t="s">
        <v>204</v>
      </c>
      <c r="B47" s="216"/>
      <c r="C47" s="53" t="s">
        <v>146</v>
      </c>
      <c r="D47" s="53" t="s">
        <v>125</v>
      </c>
      <c r="E47" s="53" t="s">
        <v>106</v>
      </c>
      <c r="F47" s="53" t="s">
        <v>147</v>
      </c>
      <c r="G47" s="29"/>
      <c r="H47" s="29">
        <f t="shared" ref="H47:M47" si="12">H48</f>
        <v>0</v>
      </c>
      <c r="I47" s="29">
        <f t="shared" si="12"/>
        <v>0</v>
      </c>
      <c r="J47" s="29">
        <f t="shared" si="12"/>
        <v>0</v>
      </c>
      <c r="K47" s="29">
        <f t="shared" si="12"/>
        <v>0</v>
      </c>
      <c r="L47" s="29">
        <f t="shared" si="12"/>
        <v>0</v>
      </c>
      <c r="M47" s="29">
        <f t="shared" si="12"/>
        <v>0</v>
      </c>
      <c r="N47" s="29">
        <v>0</v>
      </c>
      <c r="O47" s="29">
        <v>0</v>
      </c>
      <c r="P47" s="29">
        <v>0</v>
      </c>
      <c r="Q47" s="29">
        <v>0</v>
      </c>
      <c r="R47" s="28" t="e">
        <f t="shared" si="1"/>
        <v>#DIV/0!</v>
      </c>
    </row>
    <row r="48" spans="1:21" s="52" customFormat="1" ht="38.25" hidden="1" x14ac:dyDescent="0.2">
      <c r="A48" s="231" t="s">
        <v>164</v>
      </c>
      <c r="B48" s="216"/>
      <c r="C48" s="53" t="s">
        <v>153</v>
      </c>
      <c r="D48" s="53" t="s">
        <v>163</v>
      </c>
      <c r="E48" s="53" t="s">
        <v>106</v>
      </c>
      <c r="F48" s="53" t="s">
        <v>110</v>
      </c>
      <c r="G48" s="29"/>
      <c r="H48" s="29">
        <f t="shared" ref="H48:M48" si="13">H49+H50</f>
        <v>0</v>
      </c>
      <c r="I48" s="29">
        <f t="shared" si="13"/>
        <v>0</v>
      </c>
      <c r="J48" s="29">
        <f t="shared" si="13"/>
        <v>0</v>
      </c>
      <c r="K48" s="29">
        <f t="shared" si="13"/>
        <v>0</v>
      </c>
      <c r="L48" s="29">
        <f t="shared" si="13"/>
        <v>0</v>
      </c>
      <c r="M48" s="29">
        <f t="shared" si="13"/>
        <v>0</v>
      </c>
      <c r="N48" s="29"/>
      <c r="O48" s="29"/>
      <c r="P48" s="29"/>
      <c r="Q48" s="29"/>
      <c r="R48" s="28" t="e">
        <f t="shared" si="1"/>
        <v>#DIV/0!</v>
      </c>
    </row>
    <row r="49" spans="1:18" s="52" customFormat="1" ht="30" hidden="1" customHeight="1" x14ac:dyDescent="0.2">
      <c r="A49" s="59" t="s">
        <v>316</v>
      </c>
      <c r="B49" s="216"/>
      <c r="C49" s="53" t="s">
        <v>161</v>
      </c>
      <c r="D49" s="53" t="s">
        <v>125</v>
      </c>
      <c r="E49" s="53" t="s">
        <v>106</v>
      </c>
      <c r="F49" s="53" t="s">
        <v>110</v>
      </c>
      <c r="G49" s="29"/>
      <c r="H49" s="29">
        <f>H53+H50</f>
        <v>0</v>
      </c>
      <c r="I49" s="29">
        <f>I53+I50</f>
        <v>0</v>
      </c>
      <c r="J49" s="29">
        <f>J53+J50</f>
        <v>0</v>
      </c>
      <c r="K49" s="29"/>
      <c r="L49" s="29">
        <f>L53+L50</f>
        <v>0</v>
      </c>
      <c r="M49" s="29">
        <f>M53+M50</f>
        <v>0</v>
      </c>
      <c r="N49" s="29">
        <v>0</v>
      </c>
      <c r="O49" s="29">
        <v>0</v>
      </c>
      <c r="P49" s="29">
        <v>0</v>
      </c>
      <c r="Q49" s="29">
        <v>0</v>
      </c>
      <c r="R49" s="28" t="e">
        <f t="shared" si="1"/>
        <v>#DIV/0!</v>
      </c>
    </row>
    <row r="50" spans="1:18" s="52" customFormat="1" ht="34.5" hidden="1" customHeight="1" x14ac:dyDescent="0.2">
      <c r="A50" s="231" t="s">
        <v>124</v>
      </c>
      <c r="B50" s="216"/>
      <c r="C50" s="53" t="s">
        <v>153</v>
      </c>
      <c r="D50" s="53" t="s">
        <v>123</v>
      </c>
      <c r="E50" s="53" t="s">
        <v>106</v>
      </c>
      <c r="F50" s="53" t="s">
        <v>110</v>
      </c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8" t="e">
        <f t="shared" si="1"/>
        <v>#DIV/0!</v>
      </c>
    </row>
    <row r="51" spans="1:18" s="52" customFormat="1" ht="38.25" hidden="1" x14ac:dyDescent="0.2">
      <c r="A51" s="231" t="s">
        <v>160</v>
      </c>
      <c r="B51" s="216"/>
      <c r="C51" s="53" t="s">
        <v>153</v>
      </c>
      <c r="D51" s="53" t="s">
        <v>159</v>
      </c>
      <c r="E51" s="53" t="s">
        <v>106</v>
      </c>
      <c r="F51" s="53" t="s">
        <v>110</v>
      </c>
      <c r="G51" s="29"/>
      <c r="H51" s="29">
        <f t="shared" ref="H51:M51" si="14">H52+H53</f>
        <v>0</v>
      </c>
      <c r="I51" s="29">
        <f t="shared" si="14"/>
        <v>0</v>
      </c>
      <c r="J51" s="29">
        <f t="shared" si="14"/>
        <v>0</v>
      </c>
      <c r="K51" s="29">
        <f t="shared" si="14"/>
        <v>0</v>
      </c>
      <c r="L51" s="29">
        <f t="shared" si="14"/>
        <v>0</v>
      </c>
      <c r="M51" s="29">
        <f t="shared" si="14"/>
        <v>0</v>
      </c>
      <c r="N51" s="29"/>
      <c r="O51" s="29"/>
      <c r="P51" s="29"/>
      <c r="Q51" s="29"/>
      <c r="R51" s="28" t="e">
        <f t="shared" si="1"/>
        <v>#DIV/0!</v>
      </c>
    </row>
    <row r="52" spans="1:18" s="52" customFormat="1" ht="26.25" hidden="1" customHeight="1" x14ac:dyDescent="0.2">
      <c r="A52" s="231" t="s">
        <v>122</v>
      </c>
      <c r="B52" s="216"/>
      <c r="C52" s="53" t="s">
        <v>153</v>
      </c>
      <c r="D52" s="53" t="s">
        <v>119</v>
      </c>
      <c r="E52" s="53" t="s">
        <v>106</v>
      </c>
      <c r="F52" s="53" t="s">
        <v>110</v>
      </c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8" t="e">
        <f t="shared" si="1"/>
        <v>#DIV/0!</v>
      </c>
    </row>
    <row r="53" spans="1:18" s="52" customFormat="1" ht="30" hidden="1" customHeight="1" x14ac:dyDescent="0.2">
      <c r="A53" s="231" t="s">
        <v>102</v>
      </c>
      <c r="B53" s="216"/>
      <c r="C53" s="53" t="s">
        <v>153</v>
      </c>
      <c r="D53" s="53" t="s">
        <v>101</v>
      </c>
      <c r="E53" s="53" t="s">
        <v>106</v>
      </c>
      <c r="F53" s="53" t="s">
        <v>110</v>
      </c>
      <c r="G53" s="29"/>
      <c r="H53" s="29"/>
      <c r="I53" s="29"/>
      <c r="J53" s="29"/>
      <c r="K53" s="29"/>
      <c r="L53" s="29"/>
      <c r="M53" s="29"/>
      <c r="N53" s="29">
        <v>0</v>
      </c>
      <c r="O53" s="29">
        <v>0</v>
      </c>
      <c r="P53" s="29">
        <v>0</v>
      </c>
      <c r="Q53" s="29">
        <v>0</v>
      </c>
      <c r="R53" s="28" t="e">
        <f t="shared" si="1"/>
        <v>#DIV/0!</v>
      </c>
    </row>
    <row r="54" spans="1:18" s="52" customFormat="1" hidden="1" x14ac:dyDescent="0.2">
      <c r="A54" s="231" t="s">
        <v>158</v>
      </c>
      <c r="B54" s="216"/>
      <c r="C54" s="53" t="s">
        <v>153</v>
      </c>
      <c r="D54" s="53" t="s">
        <v>157</v>
      </c>
      <c r="E54" s="53" t="s">
        <v>106</v>
      </c>
      <c r="F54" s="53" t="s">
        <v>110</v>
      </c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8" t="e">
        <f t="shared" si="1"/>
        <v>#DIV/0!</v>
      </c>
    </row>
    <row r="55" spans="1:18" s="52" customFormat="1" ht="60.75" hidden="1" customHeight="1" x14ac:dyDescent="0.2">
      <c r="A55" s="231" t="s">
        <v>156</v>
      </c>
      <c r="B55" s="216"/>
      <c r="C55" s="53" t="s">
        <v>153</v>
      </c>
      <c r="D55" s="53" t="s">
        <v>155</v>
      </c>
      <c r="E55" s="53" t="s">
        <v>106</v>
      </c>
      <c r="F55" s="53" t="s">
        <v>110</v>
      </c>
      <c r="G55" s="29">
        <v>0.7</v>
      </c>
      <c r="H55" s="29">
        <f t="shared" ref="H55:M55" si="15">H57</f>
        <v>0</v>
      </c>
      <c r="I55" s="29">
        <f t="shared" si="15"/>
        <v>0</v>
      </c>
      <c r="J55" s="29">
        <f t="shared" si="15"/>
        <v>0</v>
      </c>
      <c r="K55" s="29">
        <f t="shared" si="15"/>
        <v>0</v>
      </c>
      <c r="L55" s="29">
        <f t="shared" si="15"/>
        <v>0</v>
      </c>
      <c r="M55" s="29">
        <f t="shared" si="15"/>
        <v>0</v>
      </c>
      <c r="N55" s="29"/>
      <c r="O55" s="29"/>
      <c r="P55" s="29"/>
      <c r="Q55" s="29"/>
      <c r="R55" s="28" t="e">
        <f t="shared" si="1"/>
        <v>#DIV/0!</v>
      </c>
    </row>
    <row r="56" spans="1:18" s="52" customFormat="1" ht="36.75" hidden="1" customHeight="1" x14ac:dyDescent="0.2">
      <c r="A56" s="231" t="s">
        <v>154</v>
      </c>
      <c r="B56" s="216"/>
      <c r="C56" s="53" t="s">
        <v>153</v>
      </c>
      <c r="D56" s="53" t="s">
        <v>152</v>
      </c>
      <c r="E56" s="53" t="s">
        <v>106</v>
      </c>
      <c r="F56" s="53" t="s">
        <v>110</v>
      </c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8" t="e">
        <f t="shared" si="1"/>
        <v>#DIV/0!</v>
      </c>
    </row>
    <row r="57" spans="1:18" s="52" customFormat="1" hidden="1" x14ac:dyDescent="0.2">
      <c r="A57" s="55" t="s">
        <v>145</v>
      </c>
      <c r="B57" s="216"/>
      <c r="C57" s="53"/>
      <c r="D57" s="53"/>
      <c r="E57" s="53" t="s">
        <v>106</v>
      </c>
      <c r="F57" s="53" t="s">
        <v>140</v>
      </c>
      <c r="G57" s="29"/>
      <c r="H57" s="29">
        <f t="shared" ref="H57:M57" si="16">H58+H59</f>
        <v>0</v>
      </c>
      <c r="I57" s="29">
        <f t="shared" si="16"/>
        <v>0</v>
      </c>
      <c r="J57" s="29">
        <f t="shared" si="16"/>
        <v>0</v>
      </c>
      <c r="K57" s="29">
        <f t="shared" si="16"/>
        <v>0</v>
      </c>
      <c r="L57" s="29">
        <f t="shared" si="16"/>
        <v>0</v>
      </c>
      <c r="M57" s="29">
        <f t="shared" si="16"/>
        <v>0</v>
      </c>
      <c r="N57" s="29">
        <f t="shared" ref="N57:Q58" si="17">N58</f>
        <v>0</v>
      </c>
      <c r="O57" s="29">
        <f t="shared" si="17"/>
        <v>0</v>
      </c>
      <c r="P57" s="29">
        <f t="shared" si="17"/>
        <v>0</v>
      </c>
      <c r="Q57" s="29">
        <f t="shared" si="17"/>
        <v>0</v>
      </c>
      <c r="R57" s="28" t="e">
        <f t="shared" si="1"/>
        <v>#DIV/0!</v>
      </c>
    </row>
    <row r="58" spans="1:18" s="52" customFormat="1" ht="38.25" hidden="1" x14ac:dyDescent="0.2">
      <c r="A58" s="59" t="s">
        <v>317</v>
      </c>
      <c r="B58" s="216"/>
      <c r="C58" s="53" t="s">
        <v>318</v>
      </c>
      <c r="D58" s="53"/>
      <c r="E58" s="53" t="s">
        <v>106</v>
      </c>
      <c r="F58" s="53" t="s">
        <v>140</v>
      </c>
      <c r="G58" s="29"/>
      <c r="H58" s="29"/>
      <c r="I58" s="29"/>
      <c r="J58" s="29"/>
      <c r="K58" s="29"/>
      <c r="L58" s="29"/>
      <c r="M58" s="29"/>
      <c r="N58" s="29">
        <f t="shared" si="17"/>
        <v>0</v>
      </c>
      <c r="O58" s="29">
        <f t="shared" si="17"/>
        <v>0</v>
      </c>
      <c r="P58" s="29">
        <f t="shared" si="17"/>
        <v>0</v>
      </c>
      <c r="Q58" s="29">
        <f t="shared" si="17"/>
        <v>0</v>
      </c>
      <c r="R58" s="28" t="e">
        <f t="shared" si="1"/>
        <v>#DIV/0!</v>
      </c>
    </row>
    <row r="59" spans="1:18" s="52" customFormat="1" ht="15" hidden="1" customHeight="1" x14ac:dyDescent="0.2">
      <c r="A59" s="59" t="s">
        <v>103</v>
      </c>
      <c r="B59" s="216"/>
      <c r="C59" s="53" t="s">
        <v>319</v>
      </c>
      <c r="D59" s="53"/>
      <c r="E59" s="53" t="s">
        <v>106</v>
      </c>
      <c r="F59" s="53" t="s">
        <v>140</v>
      </c>
      <c r="G59" s="29"/>
      <c r="H59" s="29"/>
      <c r="I59" s="29"/>
      <c r="J59" s="29"/>
      <c r="K59" s="29">
        <v>0</v>
      </c>
      <c r="L59" s="29"/>
      <c r="M59" s="29"/>
      <c r="N59" s="29">
        <f>N60+N64</f>
        <v>0</v>
      </c>
      <c r="O59" s="29">
        <f>O60+O64</f>
        <v>0</v>
      </c>
      <c r="P59" s="29">
        <f>P60+P64</f>
        <v>0</v>
      </c>
      <c r="Q59" s="29">
        <f>Q60+Q64</f>
        <v>0</v>
      </c>
      <c r="R59" s="28" t="e">
        <f t="shared" si="1"/>
        <v>#DIV/0!</v>
      </c>
    </row>
    <row r="60" spans="1:18" s="33" customFormat="1" ht="63.75" hidden="1" x14ac:dyDescent="0.2">
      <c r="A60" s="89" t="s">
        <v>320</v>
      </c>
      <c r="B60" s="219"/>
      <c r="C60" s="35" t="s">
        <v>321</v>
      </c>
      <c r="D60" s="35" t="s">
        <v>125</v>
      </c>
      <c r="E60" s="35" t="s">
        <v>106</v>
      </c>
      <c r="F60" s="35" t="s">
        <v>140</v>
      </c>
      <c r="G60" s="2"/>
      <c r="H60" s="2"/>
      <c r="I60" s="2"/>
      <c r="J60" s="2"/>
      <c r="K60" s="2"/>
      <c r="L60" s="2"/>
      <c r="M60" s="2"/>
      <c r="N60" s="2">
        <v>0</v>
      </c>
      <c r="O60" s="2">
        <v>0</v>
      </c>
      <c r="P60" s="2">
        <v>0</v>
      </c>
      <c r="Q60" s="2">
        <v>0</v>
      </c>
      <c r="R60" s="28" t="e">
        <f t="shared" si="1"/>
        <v>#DIV/0!</v>
      </c>
    </row>
    <row r="61" spans="1:18" s="33" customFormat="1" ht="25.5" hidden="1" x14ac:dyDescent="0.2">
      <c r="A61" s="89" t="s">
        <v>126</v>
      </c>
      <c r="B61" s="219"/>
      <c r="C61" s="53" t="s">
        <v>321</v>
      </c>
      <c r="D61" s="35" t="s">
        <v>125</v>
      </c>
      <c r="E61" s="53" t="s">
        <v>106</v>
      </c>
      <c r="F61" s="53" t="s">
        <v>140</v>
      </c>
      <c r="G61" s="29"/>
      <c r="H61" s="29"/>
      <c r="I61" s="29"/>
      <c r="J61" s="29"/>
      <c r="K61" s="29"/>
      <c r="L61" s="29"/>
      <c r="M61" s="29"/>
      <c r="N61" s="29">
        <v>0</v>
      </c>
      <c r="O61" s="29">
        <v>0</v>
      </c>
      <c r="P61" s="29">
        <v>0</v>
      </c>
      <c r="Q61" s="29">
        <v>0</v>
      </c>
      <c r="R61" s="28" t="e">
        <f t="shared" si="1"/>
        <v>#DIV/0!</v>
      </c>
    </row>
    <row r="62" spans="1:18" s="60" customFormat="1" ht="38.25" hidden="1" x14ac:dyDescent="0.2">
      <c r="A62" s="89" t="s">
        <v>124</v>
      </c>
      <c r="B62" s="216"/>
      <c r="C62" s="53" t="s">
        <v>144</v>
      </c>
      <c r="D62" s="53" t="s">
        <v>123</v>
      </c>
      <c r="E62" s="53" t="s">
        <v>106</v>
      </c>
      <c r="F62" s="53" t="s">
        <v>140</v>
      </c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8" t="e">
        <f t="shared" si="1"/>
        <v>#DIV/0!</v>
      </c>
    </row>
    <row r="63" spans="1:18" s="60" customFormat="1" ht="34.5" hidden="1" customHeight="1" x14ac:dyDescent="0.2">
      <c r="A63" s="89" t="s">
        <v>122</v>
      </c>
      <c r="B63" s="216"/>
      <c r="C63" s="53" t="s">
        <v>144</v>
      </c>
      <c r="D63" s="53" t="s">
        <v>119</v>
      </c>
      <c r="E63" s="53" t="s">
        <v>106</v>
      </c>
      <c r="F63" s="53" t="s">
        <v>140</v>
      </c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8" t="e">
        <f t="shared" si="1"/>
        <v>#DIV/0!</v>
      </c>
    </row>
    <row r="64" spans="1:18" s="42" customFormat="1" ht="40.5" hidden="1" customHeight="1" x14ac:dyDescent="0.25">
      <c r="A64" s="89" t="s">
        <v>322</v>
      </c>
      <c r="B64" s="220">
        <v>715</v>
      </c>
      <c r="C64" s="53" t="s">
        <v>323</v>
      </c>
      <c r="D64" s="14" t="s">
        <v>142</v>
      </c>
      <c r="E64" s="14" t="s">
        <v>106</v>
      </c>
      <c r="F64" s="14" t="s">
        <v>140</v>
      </c>
      <c r="G64" s="17"/>
      <c r="H64" s="17"/>
      <c r="I64" s="17"/>
      <c r="J64" s="17"/>
      <c r="K64" s="17"/>
      <c r="L64" s="17"/>
      <c r="M64" s="17"/>
      <c r="N64" s="17">
        <v>0</v>
      </c>
      <c r="O64" s="17">
        <v>0</v>
      </c>
      <c r="P64" s="17">
        <v>0</v>
      </c>
      <c r="Q64" s="17">
        <v>0</v>
      </c>
      <c r="R64" s="28" t="e">
        <f t="shared" si="1"/>
        <v>#DIV/0!</v>
      </c>
    </row>
    <row r="65" spans="1:18" s="42" customFormat="1" ht="38.25" hidden="1" customHeight="1" x14ac:dyDescent="0.25">
      <c r="A65" s="89" t="s">
        <v>143</v>
      </c>
      <c r="B65" s="220">
        <v>715</v>
      </c>
      <c r="C65" s="53" t="s">
        <v>323</v>
      </c>
      <c r="D65" s="14" t="s">
        <v>142</v>
      </c>
      <c r="E65" s="14" t="s">
        <v>106</v>
      </c>
      <c r="F65" s="14" t="s">
        <v>140</v>
      </c>
      <c r="G65" s="17"/>
      <c r="H65" s="17"/>
      <c r="I65" s="17"/>
      <c r="J65" s="17"/>
      <c r="K65" s="17"/>
      <c r="L65" s="17"/>
      <c r="M65" s="17"/>
      <c r="N65" s="17">
        <v>0</v>
      </c>
      <c r="O65" s="17">
        <v>0</v>
      </c>
      <c r="P65" s="17">
        <v>0</v>
      </c>
      <c r="Q65" s="17">
        <v>0</v>
      </c>
      <c r="R65" s="28" t="e">
        <f t="shared" si="1"/>
        <v>#DIV/0!</v>
      </c>
    </row>
    <row r="66" spans="1:18" s="33" customFormat="1" hidden="1" x14ac:dyDescent="0.2">
      <c r="A66" s="231" t="s">
        <v>141</v>
      </c>
      <c r="B66" s="219"/>
      <c r="C66" s="35" t="s">
        <v>139</v>
      </c>
      <c r="D66" s="35" t="s">
        <v>138</v>
      </c>
      <c r="E66" s="35" t="s">
        <v>106</v>
      </c>
      <c r="F66" s="35" t="s">
        <v>140</v>
      </c>
      <c r="G66" s="2"/>
      <c r="H66" s="2">
        <f t="shared" ref="H66:M67" si="18">H67</f>
        <v>0</v>
      </c>
      <c r="I66" s="2">
        <f t="shared" si="18"/>
        <v>0</v>
      </c>
      <c r="J66" s="2">
        <f t="shared" si="18"/>
        <v>0</v>
      </c>
      <c r="K66" s="2">
        <f t="shared" si="18"/>
        <v>0</v>
      </c>
      <c r="L66" s="2">
        <f t="shared" si="18"/>
        <v>0</v>
      </c>
      <c r="M66" s="2">
        <f t="shared" si="18"/>
        <v>0</v>
      </c>
      <c r="N66" s="2"/>
      <c r="O66" s="2"/>
      <c r="P66" s="2"/>
      <c r="Q66" s="2"/>
      <c r="R66" s="28" t="e">
        <f t="shared" si="1"/>
        <v>#DIV/0!</v>
      </c>
    </row>
    <row r="67" spans="1:18" s="33" customFormat="1" ht="139.5" customHeight="1" x14ac:dyDescent="0.2">
      <c r="A67" s="59" t="s">
        <v>365</v>
      </c>
      <c r="B67" s="216"/>
      <c r="C67" s="53" t="s">
        <v>161</v>
      </c>
      <c r="D67" s="53" t="s">
        <v>101</v>
      </c>
      <c r="E67" s="53" t="s">
        <v>106</v>
      </c>
      <c r="F67" s="53" t="s">
        <v>110</v>
      </c>
      <c r="G67" s="29"/>
      <c r="H67" s="29">
        <f t="shared" si="18"/>
        <v>0</v>
      </c>
      <c r="I67" s="29">
        <f t="shared" si="18"/>
        <v>0</v>
      </c>
      <c r="J67" s="29">
        <f t="shared" si="18"/>
        <v>0</v>
      </c>
      <c r="K67" s="29">
        <f t="shared" si="18"/>
        <v>0</v>
      </c>
      <c r="L67" s="29">
        <f t="shared" si="18"/>
        <v>0</v>
      </c>
      <c r="M67" s="29">
        <f t="shared" si="18"/>
        <v>0</v>
      </c>
      <c r="N67" s="29">
        <f>'3'!M39</f>
        <v>200</v>
      </c>
      <c r="O67" s="29">
        <f>'3'!N39</f>
        <v>0</v>
      </c>
      <c r="P67" s="29">
        <f>'3'!O39</f>
        <v>154.02000000000001</v>
      </c>
      <c r="Q67" s="29">
        <f>'3'!P39</f>
        <v>0</v>
      </c>
      <c r="R67" s="28">
        <v>1</v>
      </c>
    </row>
    <row r="68" spans="1:18" s="33" customFormat="1" ht="37.5" hidden="1" customHeight="1" x14ac:dyDescent="0.25">
      <c r="A68" s="32" t="s">
        <v>137</v>
      </c>
      <c r="B68" s="216"/>
      <c r="C68" s="53"/>
      <c r="D68" s="53"/>
      <c r="E68" s="53" t="s">
        <v>78</v>
      </c>
      <c r="F68" s="53"/>
      <c r="G68" s="29"/>
      <c r="H68" s="29">
        <f t="shared" ref="H68:M68" si="19">H69+H73</f>
        <v>0</v>
      </c>
      <c r="I68" s="29">
        <f t="shared" si="19"/>
        <v>0</v>
      </c>
      <c r="J68" s="29">
        <f t="shared" si="19"/>
        <v>0</v>
      </c>
      <c r="K68" s="29">
        <f t="shared" si="19"/>
        <v>0</v>
      </c>
      <c r="L68" s="29">
        <f t="shared" si="19"/>
        <v>0</v>
      </c>
      <c r="M68" s="29">
        <f t="shared" si="19"/>
        <v>0</v>
      </c>
      <c r="N68" s="29">
        <f t="shared" ref="N68:Q68" si="20">N69</f>
        <v>0</v>
      </c>
      <c r="O68" s="29">
        <f t="shared" si="20"/>
        <v>0</v>
      </c>
      <c r="P68" s="29">
        <f t="shared" si="20"/>
        <v>0</v>
      </c>
      <c r="Q68" s="29">
        <f t="shared" si="20"/>
        <v>0</v>
      </c>
      <c r="R68" s="28" t="e">
        <f t="shared" si="1"/>
        <v>#DIV/0!</v>
      </c>
    </row>
    <row r="69" spans="1:18" s="33" customFormat="1" ht="25.5" hidden="1" customHeight="1" x14ac:dyDescent="0.2">
      <c r="A69" s="55" t="s">
        <v>136</v>
      </c>
      <c r="B69" s="216"/>
      <c r="C69" s="53"/>
      <c r="D69" s="53"/>
      <c r="E69" s="53" t="s">
        <v>78</v>
      </c>
      <c r="F69" s="53" t="s">
        <v>71</v>
      </c>
      <c r="G69" s="29"/>
      <c r="H69" s="29">
        <f t="shared" ref="H69:M71" si="21">H70</f>
        <v>0</v>
      </c>
      <c r="I69" s="29">
        <f t="shared" si="21"/>
        <v>0</v>
      </c>
      <c r="J69" s="29">
        <f t="shared" si="21"/>
        <v>0</v>
      </c>
      <c r="K69" s="29">
        <f t="shared" si="21"/>
        <v>0</v>
      </c>
      <c r="L69" s="29">
        <f t="shared" si="21"/>
        <v>0</v>
      </c>
      <c r="M69" s="29">
        <f t="shared" si="21"/>
        <v>0</v>
      </c>
      <c r="N69" s="29">
        <f>N72</f>
        <v>0</v>
      </c>
      <c r="O69" s="29">
        <f>O72</f>
        <v>0</v>
      </c>
      <c r="P69" s="29">
        <f>P72</f>
        <v>0</v>
      </c>
      <c r="Q69" s="29">
        <f>Q72</f>
        <v>0</v>
      </c>
      <c r="R69" s="28" t="e">
        <f t="shared" si="1"/>
        <v>#DIV/0!</v>
      </c>
    </row>
    <row r="70" spans="1:18" s="33" customFormat="1" ht="51" hidden="1" x14ac:dyDescent="0.2">
      <c r="A70" s="231" t="s">
        <v>165</v>
      </c>
      <c r="B70" s="216"/>
      <c r="C70" s="53" t="s">
        <v>135</v>
      </c>
      <c r="D70" s="53"/>
      <c r="E70" s="53" t="s">
        <v>78</v>
      </c>
      <c r="F70" s="53" t="s">
        <v>71</v>
      </c>
      <c r="G70" s="29"/>
      <c r="H70" s="29">
        <f t="shared" si="21"/>
        <v>0</v>
      </c>
      <c r="I70" s="29">
        <f t="shared" si="21"/>
        <v>0</v>
      </c>
      <c r="J70" s="29">
        <f t="shared" si="21"/>
        <v>0</v>
      </c>
      <c r="K70" s="29">
        <f t="shared" si="21"/>
        <v>0</v>
      </c>
      <c r="L70" s="29">
        <f t="shared" si="21"/>
        <v>0</v>
      </c>
      <c r="M70" s="29">
        <f t="shared" si="21"/>
        <v>0</v>
      </c>
      <c r="N70" s="29"/>
      <c r="O70" s="29"/>
      <c r="P70" s="29"/>
      <c r="Q70" s="29"/>
      <c r="R70" s="28" t="e">
        <f t="shared" si="1"/>
        <v>#DIV/0!</v>
      </c>
    </row>
    <row r="71" spans="1:18" s="33" customFormat="1" ht="38.25" hidden="1" x14ac:dyDescent="0.2">
      <c r="A71" s="231" t="s">
        <v>325</v>
      </c>
      <c r="B71" s="216"/>
      <c r="C71" s="53" t="s">
        <v>129</v>
      </c>
      <c r="D71" s="53"/>
      <c r="E71" s="53" t="s">
        <v>78</v>
      </c>
      <c r="F71" s="53" t="s">
        <v>71</v>
      </c>
      <c r="G71" s="29"/>
      <c r="H71" s="29">
        <f t="shared" si="21"/>
        <v>0</v>
      </c>
      <c r="I71" s="29">
        <f t="shared" si="21"/>
        <v>0</v>
      </c>
      <c r="J71" s="29">
        <f t="shared" si="21"/>
        <v>0</v>
      </c>
      <c r="K71" s="29">
        <f t="shared" si="21"/>
        <v>0</v>
      </c>
      <c r="L71" s="29">
        <f t="shared" si="21"/>
        <v>0</v>
      </c>
      <c r="M71" s="29">
        <f t="shared" si="21"/>
        <v>0</v>
      </c>
      <c r="N71" s="29"/>
      <c r="O71" s="29"/>
      <c r="P71" s="29"/>
      <c r="Q71" s="29"/>
      <c r="R71" s="28" t="e">
        <f t="shared" si="1"/>
        <v>#DIV/0!</v>
      </c>
    </row>
    <row r="72" spans="1:18" s="33" customFormat="1" ht="165.75" hidden="1" x14ac:dyDescent="0.2">
      <c r="A72" s="59" t="s">
        <v>326</v>
      </c>
      <c r="B72" s="216"/>
      <c r="C72" s="53" t="s">
        <v>327</v>
      </c>
      <c r="D72" s="53" t="s">
        <v>125</v>
      </c>
      <c r="E72" s="53" t="s">
        <v>78</v>
      </c>
      <c r="F72" s="53" t="s">
        <v>71</v>
      </c>
      <c r="G72" s="29"/>
      <c r="H72" s="29"/>
      <c r="I72" s="29"/>
      <c r="J72" s="29"/>
      <c r="K72" s="29"/>
      <c r="L72" s="29"/>
      <c r="M72" s="29"/>
      <c r="N72" s="29">
        <v>0</v>
      </c>
      <c r="O72" s="29">
        <v>0</v>
      </c>
      <c r="P72" s="29">
        <v>0</v>
      </c>
      <c r="Q72" s="29">
        <v>0</v>
      </c>
      <c r="R72" s="28" t="e">
        <f t="shared" si="1"/>
        <v>#DIV/0!</v>
      </c>
    </row>
    <row r="73" spans="1:18" s="33" customFormat="1" ht="24" hidden="1" customHeight="1" x14ac:dyDescent="0.2">
      <c r="A73" s="231" t="s">
        <v>133</v>
      </c>
      <c r="B73" s="216"/>
      <c r="C73" s="53" t="s">
        <v>129</v>
      </c>
      <c r="D73" s="53" t="s">
        <v>132</v>
      </c>
      <c r="E73" s="53" t="s">
        <v>78</v>
      </c>
      <c r="F73" s="53" t="s">
        <v>71</v>
      </c>
      <c r="G73" s="29"/>
      <c r="H73" s="29">
        <f t="shared" ref="H73:M74" si="22">H74</f>
        <v>0</v>
      </c>
      <c r="I73" s="29">
        <f t="shared" si="22"/>
        <v>0</v>
      </c>
      <c r="J73" s="29">
        <f t="shared" si="22"/>
        <v>0</v>
      </c>
      <c r="K73" s="29">
        <f t="shared" si="22"/>
        <v>0</v>
      </c>
      <c r="L73" s="29">
        <f t="shared" si="22"/>
        <v>0</v>
      </c>
      <c r="M73" s="29">
        <f t="shared" si="22"/>
        <v>0</v>
      </c>
      <c r="N73" s="29"/>
      <c r="O73" s="29"/>
      <c r="P73" s="29"/>
      <c r="Q73" s="29"/>
      <c r="R73" s="28" t="e">
        <f t="shared" si="1"/>
        <v>#DIV/0!</v>
      </c>
    </row>
    <row r="74" spans="1:18" s="33" customFormat="1" ht="24" hidden="1" customHeight="1" x14ac:dyDescent="0.2">
      <c r="A74" s="231" t="s">
        <v>131</v>
      </c>
      <c r="B74" s="216"/>
      <c r="C74" s="53" t="s">
        <v>129</v>
      </c>
      <c r="D74" s="53" t="s">
        <v>130</v>
      </c>
      <c r="E74" s="53" t="s">
        <v>78</v>
      </c>
      <c r="F74" s="53" t="s">
        <v>71</v>
      </c>
      <c r="G74" s="29"/>
      <c r="H74" s="29">
        <f t="shared" si="22"/>
        <v>0</v>
      </c>
      <c r="I74" s="29">
        <f t="shared" si="22"/>
        <v>0</v>
      </c>
      <c r="J74" s="29">
        <f t="shared" si="22"/>
        <v>0</v>
      </c>
      <c r="K74" s="29">
        <f t="shared" si="22"/>
        <v>0</v>
      </c>
      <c r="L74" s="29">
        <f t="shared" si="22"/>
        <v>0</v>
      </c>
      <c r="M74" s="29">
        <f t="shared" si="22"/>
        <v>0</v>
      </c>
      <c r="N74" s="29"/>
      <c r="O74" s="29"/>
      <c r="P74" s="29"/>
      <c r="Q74" s="29"/>
      <c r="R74" s="28" t="e">
        <f t="shared" si="1"/>
        <v>#DIV/0!</v>
      </c>
    </row>
    <row r="75" spans="1:18" s="33" customFormat="1" ht="38.25" hidden="1" x14ac:dyDescent="0.2">
      <c r="A75" s="234" t="s">
        <v>148</v>
      </c>
      <c r="B75" s="216"/>
      <c r="C75" s="53" t="s">
        <v>328</v>
      </c>
      <c r="D75" s="53" t="s">
        <v>125</v>
      </c>
      <c r="E75" s="53" t="s">
        <v>106</v>
      </c>
      <c r="F75" s="53" t="s">
        <v>147</v>
      </c>
      <c r="G75" s="29"/>
      <c r="H75" s="29">
        <f>H70</f>
        <v>0</v>
      </c>
      <c r="I75" s="29">
        <f>I70</f>
        <v>0</v>
      </c>
      <c r="J75" s="29">
        <f>J70</f>
        <v>0</v>
      </c>
      <c r="K75" s="29"/>
      <c r="L75" s="29">
        <f>L70</f>
        <v>0</v>
      </c>
      <c r="M75" s="29">
        <f>M70</f>
        <v>0</v>
      </c>
      <c r="N75" s="29">
        <v>0</v>
      </c>
      <c r="O75" s="29">
        <v>0</v>
      </c>
      <c r="P75" s="29">
        <v>0</v>
      </c>
      <c r="Q75" s="29">
        <v>0</v>
      </c>
      <c r="R75" s="28" t="e">
        <f t="shared" si="1"/>
        <v>#DIV/0!</v>
      </c>
    </row>
    <row r="76" spans="1:18" s="36" customFormat="1" ht="64.5" x14ac:dyDescent="0.25">
      <c r="A76" s="59" t="s">
        <v>331</v>
      </c>
      <c r="B76" s="221"/>
      <c r="C76" s="53" t="s">
        <v>327</v>
      </c>
      <c r="D76" s="230" t="s">
        <v>125</v>
      </c>
      <c r="E76" s="230" t="s">
        <v>78</v>
      </c>
      <c r="F76" s="230" t="s">
        <v>71</v>
      </c>
      <c r="G76" s="101"/>
      <c r="H76" s="101"/>
      <c r="I76" s="101"/>
      <c r="J76" s="101"/>
      <c r="K76" s="101"/>
      <c r="L76" s="101"/>
      <c r="M76" s="101"/>
      <c r="N76" s="101">
        <f>'3'!M76</f>
        <v>182900</v>
      </c>
      <c r="O76" s="101">
        <f>'3'!N76</f>
        <v>200.4</v>
      </c>
      <c r="P76" s="101">
        <f>'3'!O76</f>
        <v>119880.72</v>
      </c>
      <c r="Q76" s="101">
        <f>'3'!P76</f>
        <v>198.3</v>
      </c>
      <c r="R76" s="28">
        <f t="shared" si="1"/>
        <v>0.65544406779661013</v>
      </c>
    </row>
    <row r="77" spans="1:18" s="33" customFormat="1" ht="27" hidden="1" x14ac:dyDescent="0.25">
      <c r="A77" s="32" t="s">
        <v>128</v>
      </c>
      <c r="B77" s="222"/>
      <c r="C77" s="35"/>
      <c r="D77" s="35"/>
      <c r="E77" s="35" t="s">
        <v>71</v>
      </c>
      <c r="F77" s="35"/>
      <c r="G77" s="2"/>
      <c r="H77" s="2"/>
      <c r="I77" s="2"/>
      <c r="J77" s="2"/>
      <c r="K77" s="2"/>
      <c r="L77" s="2"/>
      <c r="M77" s="2"/>
      <c r="N77" s="2">
        <f t="shared" ref="N77:Q80" si="23">N78</f>
        <v>0</v>
      </c>
      <c r="O77" s="2">
        <f t="shared" si="23"/>
        <v>0</v>
      </c>
      <c r="P77" s="2">
        <f t="shared" si="23"/>
        <v>0</v>
      </c>
      <c r="Q77" s="2">
        <f t="shared" si="23"/>
        <v>0</v>
      </c>
      <c r="R77" s="34" t="e">
        <f t="shared" si="1"/>
        <v>#DIV/0!</v>
      </c>
    </row>
    <row r="78" spans="1:18" s="33" customFormat="1" ht="39" hidden="1" customHeight="1" x14ac:dyDescent="0.2">
      <c r="A78" s="55" t="s">
        <v>127</v>
      </c>
      <c r="B78" s="223"/>
      <c r="C78" s="53"/>
      <c r="D78" s="53"/>
      <c r="E78" s="53" t="s">
        <v>71</v>
      </c>
      <c r="F78" s="53" t="s">
        <v>121</v>
      </c>
      <c r="G78" s="29"/>
      <c r="H78" s="29"/>
      <c r="I78" s="29"/>
      <c r="J78" s="29"/>
      <c r="K78" s="29"/>
      <c r="L78" s="29"/>
      <c r="M78" s="29"/>
      <c r="N78" s="29">
        <f t="shared" si="23"/>
        <v>0</v>
      </c>
      <c r="O78" s="29">
        <f t="shared" si="23"/>
        <v>0</v>
      </c>
      <c r="P78" s="29">
        <f t="shared" si="23"/>
        <v>0</v>
      </c>
      <c r="Q78" s="29">
        <f t="shared" si="23"/>
        <v>0</v>
      </c>
      <c r="R78" s="34" t="e">
        <f t="shared" si="1"/>
        <v>#DIV/0!</v>
      </c>
    </row>
    <row r="79" spans="1:18" s="33" customFormat="1" ht="36" hidden="1" customHeight="1" x14ac:dyDescent="0.2">
      <c r="A79" s="59" t="s">
        <v>317</v>
      </c>
      <c r="B79" s="223"/>
      <c r="C79" s="53" t="s">
        <v>332</v>
      </c>
      <c r="D79" s="53"/>
      <c r="E79" s="53" t="s">
        <v>71</v>
      </c>
      <c r="F79" s="53" t="s">
        <v>121</v>
      </c>
      <c r="G79" s="29"/>
      <c r="H79" s="29"/>
      <c r="I79" s="29"/>
      <c r="J79" s="29"/>
      <c r="K79" s="29"/>
      <c r="L79" s="29"/>
      <c r="M79" s="29"/>
      <c r="N79" s="29">
        <f t="shared" si="23"/>
        <v>0</v>
      </c>
      <c r="O79" s="29">
        <f t="shared" si="23"/>
        <v>0</v>
      </c>
      <c r="P79" s="29">
        <f t="shared" si="23"/>
        <v>0</v>
      </c>
      <c r="Q79" s="29">
        <f t="shared" si="23"/>
        <v>0</v>
      </c>
      <c r="R79" s="34" t="e">
        <f t="shared" si="1"/>
        <v>#DIV/0!</v>
      </c>
    </row>
    <row r="80" spans="1:18" s="33" customFormat="1" ht="51" hidden="1" x14ac:dyDescent="0.2">
      <c r="A80" s="59" t="s">
        <v>103</v>
      </c>
      <c r="B80" s="223"/>
      <c r="C80" s="53" t="s">
        <v>319</v>
      </c>
      <c r="D80" s="53"/>
      <c r="E80" s="53" t="s">
        <v>71</v>
      </c>
      <c r="F80" s="53" t="s">
        <v>121</v>
      </c>
      <c r="G80" s="29"/>
      <c r="H80" s="29"/>
      <c r="I80" s="29"/>
      <c r="J80" s="29"/>
      <c r="K80" s="29"/>
      <c r="L80" s="29"/>
      <c r="M80" s="29"/>
      <c r="N80" s="29">
        <f t="shared" si="23"/>
        <v>0</v>
      </c>
      <c r="O80" s="29">
        <f t="shared" si="23"/>
        <v>0</v>
      </c>
      <c r="P80" s="29">
        <f t="shared" si="23"/>
        <v>0</v>
      </c>
      <c r="Q80" s="29">
        <f t="shared" si="23"/>
        <v>0</v>
      </c>
      <c r="R80" s="34" t="e">
        <f t="shared" si="1"/>
        <v>#DIV/0!</v>
      </c>
    </row>
    <row r="81" spans="1:18" s="52" customFormat="1" ht="36" hidden="1" customHeight="1" x14ac:dyDescent="0.2">
      <c r="A81" s="89" t="s">
        <v>333</v>
      </c>
      <c r="B81" s="216"/>
      <c r="C81" s="53" t="s">
        <v>334</v>
      </c>
      <c r="D81" s="53" t="s">
        <v>125</v>
      </c>
      <c r="E81" s="53" t="s">
        <v>71</v>
      </c>
      <c r="F81" s="53" t="s">
        <v>121</v>
      </c>
      <c r="G81" s="29"/>
      <c r="H81" s="29"/>
      <c r="I81" s="29"/>
      <c r="J81" s="29"/>
      <c r="K81" s="29"/>
      <c r="L81" s="29"/>
      <c r="M81" s="29"/>
      <c r="N81" s="29">
        <v>0</v>
      </c>
      <c r="O81" s="29">
        <v>0</v>
      </c>
      <c r="P81" s="29">
        <v>0</v>
      </c>
      <c r="Q81" s="29">
        <v>0</v>
      </c>
      <c r="R81" s="34" t="e">
        <f t="shared" si="1"/>
        <v>#DIV/0!</v>
      </c>
    </row>
    <row r="82" spans="1:18" s="105" customFormat="1" ht="26.25" hidden="1" x14ac:dyDescent="0.25">
      <c r="A82" s="89" t="s">
        <v>126</v>
      </c>
      <c r="B82" s="224"/>
      <c r="C82" s="38" t="s">
        <v>120</v>
      </c>
      <c r="D82" s="38" t="s">
        <v>125</v>
      </c>
      <c r="E82" s="38" t="s">
        <v>71</v>
      </c>
      <c r="F82" s="38" t="s">
        <v>121</v>
      </c>
      <c r="G82" s="37"/>
      <c r="H82" s="37">
        <f t="shared" ref="H82:M88" si="24">H83</f>
        <v>0</v>
      </c>
      <c r="I82" s="37">
        <f t="shared" si="24"/>
        <v>0</v>
      </c>
      <c r="J82" s="37">
        <f t="shared" si="24"/>
        <v>0</v>
      </c>
      <c r="K82" s="37">
        <f t="shared" si="24"/>
        <v>0</v>
      </c>
      <c r="L82" s="37">
        <f t="shared" si="24"/>
        <v>0</v>
      </c>
      <c r="M82" s="37">
        <f t="shared" si="24"/>
        <v>0</v>
      </c>
      <c r="N82" s="37">
        <v>0</v>
      </c>
      <c r="O82" s="37">
        <v>0</v>
      </c>
      <c r="P82" s="37">
        <v>0</v>
      </c>
      <c r="Q82" s="37">
        <v>0</v>
      </c>
      <c r="R82" s="34" t="e">
        <f t="shared" si="1"/>
        <v>#DIV/0!</v>
      </c>
    </row>
    <row r="83" spans="1:18" s="104" customFormat="1" ht="38.25" hidden="1" x14ac:dyDescent="0.2">
      <c r="A83" s="231" t="s">
        <v>124</v>
      </c>
      <c r="B83" s="219"/>
      <c r="C83" s="35" t="s">
        <v>120</v>
      </c>
      <c r="D83" s="35" t="s">
        <v>123</v>
      </c>
      <c r="E83" s="35" t="s">
        <v>71</v>
      </c>
      <c r="F83" s="35" t="s">
        <v>121</v>
      </c>
      <c r="G83" s="2"/>
      <c r="H83" s="2">
        <f t="shared" si="24"/>
        <v>0</v>
      </c>
      <c r="I83" s="2">
        <f t="shared" si="24"/>
        <v>0</v>
      </c>
      <c r="J83" s="2">
        <f t="shared" si="24"/>
        <v>0</v>
      </c>
      <c r="K83" s="2">
        <f t="shared" si="24"/>
        <v>0</v>
      </c>
      <c r="L83" s="2">
        <f t="shared" si="24"/>
        <v>0</v>
      </c>
      <c r="M83" s="2">
        <f t="shared" si="24"/>
        <v>0</v>
      </c>
      <c r="N83" s="2"/>
      <c r="O83" s="2"/>
      <c r="P83" s="2"/>
      <c r="Q83" s="2"/>
      <c r="R83" s="34" t="e">
        <f t="shared" si="1"/>
        <v>#DIV/0!</v>
      </c>
    </row>
    <row r="84" spans="1:18" s="33" customFormat="1" ht="38.25" hidden="1" customHeight="1" x14ac:dyDescent="0.2">
      <c r="A84" s="231" t="s">
        <v>122</v>
      </c>
      <c r="B84" s="216"/>
      <c r="C84" s="53" t="s">
        <v>120</v>
      </c>
      <c r="D84" s="53" t="s">
        <v>119</v>
      </c>
      <c r="E84" s="53" t="s">
        <v>71</v>
      </c>
      <c r="F84" s="53" t="s">
        <v>121</v>
      </c>
      <c r="G84" s="29"/>
      <c r="H84" s="29">
        <f t="shared" si="24"/>
        <v>0</v>
      </c>
      <c r="I84" s="29">
        <f t="shared" si="24"/>
        <v>0</v>
      </c>
      <c r="J84" s="29">
        <f t="shared" si="24"/>
        <v>0</v>
      </c>
      <c r="K84" s="29">
        <f t="shared" si="24"/>
        <v>0</v>
      </c>
      <c r="L84" s="29">
        <f t="shared" si="24"/>
        <v>0</v>
      </c>
      <c r="M84" s="29">
        <f t="shared" si="24"/>
        <v>0</v>
      </c>
      <c r="N84" s="29"/>
      <c r="O84" s="29"/>
      <c r="P84" s="29"/>
      <c r="Q84" s="29"/>
      <c r="R84" s="34" t="e">
        <f t="shared" si="1"/>
        <v>#DIV/0!</v>
      </c>
    </row>
    <row r="85" spans="1:18" s="33" customFormat="1" ht="28.5" hidden="1" customHeight="1" x14ac:dyDescent="0.25">
      <c r="A85" s="32" t="s">
        <v>112</v>
      </c>
      <c r="B85" s="216"/>
      <c r="C85" s="53"/>
      <c r="D85" s="53"/>
      <c r="E85" s="53" t="s">
        <v>110</v>
      </c>
      <c r="F85" s="53"/>
      <c r="G85" s="29"/>
      <c r="H85" s="29">
        <f t="shared" si="24"/>
        <v>0</v>
      </c>
      <c r="I85" s="29">
        <f t="shared" si="24"/>
        <v>0</v>
      </c>
      <c r="J85" s="29">
        <f t="shared" si="24"/>
        <v>0</v>
      </c>
      <c r="K85" s="29">
        <f t="shared" si="24"/>
        <v>0</v>
      </c>
      <c r="L85" s="29">
        <f t="shared" si="24"/>
        <v>0</v>
      </c>
      <c r="M85" s="29">
        <f t="shared" si="24"/>
        <v>0</v>
      </c>
      <c r="N85" s="29">
        <f>N86+N92+N98</f>
        <v>0</v>
      </c>
      <c r="O85" s="29">
        <f>O86+O92+O98</f>
        <v>1</v>
      </c>
      <c r="P85" s="29">
        <f>P86+P92+P98</f>
        <v>0</v>
      </c>
      <c r="Q85" s="29">
        <f>Q86+Q92+Q98</f>
        <v>1</v>
      </c>
      <c r="R85" s="34" t="e">
        <f t="shared" ref="R85:R144" si="25">P85/N85</f>
        <v>#DIV/0!</v>
      </c>
    </row>
    <row r="86" spans="1:18" s="103" customFormat="1" hidden="1" x14ac:dyDescent="0.2">
      <c r="A86" s="55" t="s">
        <v>118</v>
      </c>
      <c r="B86" s="216"/>
      <c r="C86" s="53"/>
      <c r="D86" s="53"/>
      <c r="E86" s="53" t="s">
        <v>110</v>
      </c>
      <c r="F86" s="53" t="s">
        <v>117</v>
      </c>
      <c r="G86" s="29"/>
      <c r="H86" s="29">
        <f t="shared" si="24"/>
        <v>0</v>
      </c>
      <c r="I86" s="29">
        <f t="shared" si="24"/>
        <v>0</v>
      </c>
      <c r="J86" s="29">
        <f t="shared" si="24"/>
        <v>0</v>
      </c>
      <c r="K86" s="29">
        <f t="shared" si="24"/>
        <v>0</v>
      </c>
      <c r="L86" s="29">
        <f t="shared" si="24"/>
        <v>0</v>
      </c>
      <c r="M86" s="29">
        <f t="shared" si="24"/>
        <v>0</v>
      </c>
      <c r="N86" s="29">
        <f t="shared" ref="N86:Q88" si="26">N87</f>
        <v>0</v>
      </c>
      <c r="O86" s="29">
        <f t="shared" si="26"/>
        <v>0</v>
      </c>
      <c r="P86" s="29">
        <f t="shared" si="26"/>
        <v>0</v>
      </c>
      <c r="Q86" s="29">
        <f t="shared" si="26"/>
        <v>0</v>
      </c>
      <c r="R86" s="34" t="e">
        <f t="shared" si="25"/>
        <v>#DIV/0!</v>
      </c>
    </row>
    <row r="87" spans="1:18" s="103" customFormat="1" ht="38.25" hidden="1" x14ac:dyDescent="0.2">
      <c r="A87" s="59" t="s">
        <v>317</v>
      </c>
      <c r="B87" s="216"/>
      <c r="C87" s="53" t="s">
        <v>332</v>
      </c>
      <c r="D87" s="53"/>
      <c r="E87" s="53" t="s">
        <v>110</v>
      </c>
      <c r="F87" s="53" t="s">
        <v>117</v>
      </c>
      <c r="G87" s="29"/>
      <c r="H87" s="29">
        <f t="shared" si="24"/>
        <v>0</v>
      </c>
      <c r="I87" s="29">
        <f t="shared" si="24"/>
        <v>0</v>
      </c>
      <c r="J87" s="29">
        <f t="shared" si="24"/>
        <v>0</v>
      </c>
      <c r="K87" s="29">
        <f t="shared" si="24"/>
        <v>0</v>
      </c>
      <c r="L87" s="29">
        <f t="shared" si="24"/>
        <v>0</v>
      </c>
      <c r="M87" s="29">
        <f t="shared" si="24"/>
        <v>0</v>
      </c>
      <c r="N87" s="29">
        <f t="shared" si="26"/>
        <v>0</v>
      </c>
      <c r="O87" s="29">
        <f t="shared" si="26"/>
        <v>0</v>
      </c>
      <c r="P87" s="29">
        <f t="shared" si="26"/>
        <v>0</v>
      </c>
      <c r="Q87" s="29">
        <f t="shared" si="26"/>
        <v>0</v>
      </c>
      <c r="R87" s="34" t="e">
        <f t="shared" si="25"/>
        <v>#DIV/0!</v>
      </c>
    </row>
    <row r="88" spans="1:18" s="103" customFormat="1" ht="18.75" hidden="1" customHeight="1" x14ac:dyDescent="0.2">
      <c r="A88" s="59" t="s">
        <v>103</v>
      </c>
      <c r="B88" s="216"/>
      <c r="C88" s="53" t="s">
        <v>319</v>
      </c>
      <c r="D88" s="53"/>
      <c r="E88" s="53" t="s">
        <v>110</v>
      </c>
      <c r="F88" s="53" t="s">
        <v>117</v>
      </c>
      <c r="G88" s="29"/>
      <c r="H88" s="29">
        <f t="shared" si="24"/>
        <v>0</v>
      </c>
      <c r="I88" s="29">
        <f t="shared" si="24"/>
        <v>0</v>
      </c>
      <c r="J88" s="29">
        <f t="shared" si="24"/>
        <v>0</v>
      </c>
      <c r="K88" s="29">
        <f t="shared" si="24"/>
        <v>0</v>
      </c>
      <c r="L88" s="29">
        <f t="shared" si="24"/>
        <v>0</v>
      </c>
      <c r="M88" s="29">
        <f t="shared" si="24"/>
        <v>0</v>
      </c>
      <c r="N88" s="29">
        <f t="shared" si="26"/>
        <v>0</v>
      </c>
      <c r="O88" s="29">
        <f t="shared" si="26"/>
        <v>0</v>
      </c>
      <c r="P88" s="29">
        <f t="shared" si="26"/>
        <v>0</v>
      </c>
      <c r="Q88" s="29">
        <f t="shared" si="26"/>
        <v>0</v>
      </c>
      <c r="R88" s="34" t="e">
        <f t="shared" si="25"/>
        <v>#DIV/0!</v>
      </c>
    </row>
    <row r="89" spans="1:18" s="103" customFormat="1" ht="76.5" hidden="1" x14ac:dyDescent="0.2">
      <c r="A89" s="89" t="s">
        <v>335</v>
      </c>
      <c r="B89" s="216"/>
      <c r="C89" s="53" t="s">
        <v>336</v>
      </c>
      <c r="D89" s="53" t="s">
        <v>101</v>
      </c>
      <c r="E89" s="53" t="s">
        <v>110</v>
      </c>
      <c r="F89" s="53" t="s">
        <v>117</v>
      </c>
      <c r="G89" s="29"/>
      <c r="H89" s="29"/>
      <c r="I89" s="29"/>
      <c r="J89" s="29"/>
      <c r="K89" s="29"/>
      <c r="L89" s="29"/>
      <c r="M89" s="29">
        <v>0</v>
      </c>
      <c r="N89" s="29">
        <v>0</v>
      </c>
      <c r="O89" s="29">
        <v>0</v>
      </c>
      <c r="P89" s="29">
        <v>0</v>
      </c>
      <c r="Q89" s="29">
        <v>0</v>
      </c>
      <c r="R89" s="34" t="e">
        <f t="shared" si="25"/>
        <v>#DIV/0!</v>
      </c>
    </row>
    <row r="90" spans="1:18" s="36" customFormat="1" ht="27.75" hidden="1" customHeight="1" x14ac:dyDescent="0.25">
      <c r="A90" s="89" t="s">
        <v>102</v>
      </c>
      <c r="B90" s="224"/>
      <c r="C90" s="38" t="s">
        <v>336</v>
      </c>
      <c r="D90" s="38" t="s">
        <v>101</v>
      </c>
      <c r="E90" s="38" t="s">
        <v>110</v>
      </c>
      <c r="F90" s="38" t="s">
        <v>117</v>
      </c>
      <c r="G90" s="37"/>
      <c r="H90" s="37">
        <f t="shared" ref="H90:M90" si="27">H91+H97</f>
        <v>0</v>
      </c>
      <c r="I90" s="37">
        <f t="shared" si="27"/>
        <v>0</v>
      </c>
      <c r="J90" s="37">
        <f t="shared" si="27"/>
        <v>0</v>
      </c>
      <c r="K90" s="37">
        <f t="shared" si="27"/>
        <v>0</v>
      </c>
      <c r="L90" s="37">
        <f t="shared" si="27"/>
        <v>0</v>
      </c>
      <c r="M90" s="37">
        <f t="shared" si="27"/>
        <v>0</v>
      </c>
      <c r="N90" s="37">
        <v>0</v>
      </c>
      <c r="O90" s="37">
        <v>0</v>
      </c>
      <c r="P90" s="37">
        <v>0</v>
      </c>
      <c r="Q90" s="37">
        <v>0</v>
      </c>
      <c r="R90" s="34" t="e">
        <f t="shared" si="25"/>
        <v>#DIV/0!</v>
      </c>
    </row>
    <row r="91" spans="1:18" s="33" customFormat="1" ht="51.75" hidden="1" x14ac:dyDescent="0.25">
      <c r="A91" s="231" t="s">
        <v>100</v>
      </c>
      <c r="B91" s="219"/>
      <c r="C91" s="35" t="s">
        <v>116</v>
      </c>
      <c r="D91" s="35" t="s">
        <v>98</v>
      </c>
      <c r="E91" s="35" t="s">
        <v>110</v>
      </c>
      <c r="F91" s="35" t="s">
        <v>117</v>
      </c>
      <c r="G91" s="2"/>
      <c r="H91" s="2">
        <f t="shared" ref="H91:M95" si="28">H92</f>
        <v>0</v>
      </c>
      <c r="I91" s="2">
        <f t="shared" si="28"/>
        <v>0</v>
      </c>
      <c r="J91" s="2">
        <f t="shared" si="28"/>
        <v>0</v>
      </c>
      <c r="K91" s="2">
        <f t="shared" si="28"/>
        <v>0</v>
      </c>
      <c r="L91" s="2">
        <f t="shared" si="28"/>
        <v>0</v>
      </c>
      <c r="M91" s="2">
        <f t="shared" si="28"/>
        <v>0</v>
      </c>
      <c r="N91" s="37"/>
      <c r="O91" s="37"/>
      <c r="P91" s="37"/>
      <c r="Q91" s="37"/>
      <c r="R91" s="34" t="e">
        <f t="shared" si="25"/>
        <v>#DIV/0!</v>
      </c>
    </row>
    <row r="92" spans="1:18" s="33" customFormat="1" ht="38.25" hidden="1" customHeight="1" x14ac:dyDescent="0.25">
      <c r="A92" s="55" t="s">
        <v>115</v>
      </c>
      <c r="B92" s="216"/>
      <c r="C92" s="53"/>
      <c r="D92" s="53"/>
      <c r="E92" s="53" t="s">
        <v>110</v>
      </c>
      <c r="F92" s="53" t="s">
        <v>114</v>
      </c>
      <c r="G92" s="29"/>
      <c r="H92" s="29">
        <f t="shared" si="28"/>
        <v>0</v>
      </c>
      <c r="I92" s="29">
        <f t="shared" si="28"/>
        <v>0</v>
      </c>
      <c r="J92" s="29">
        <f t="shared" si="28"/>
        <v>0</v>
      </c>
      <c r="K92" s="29">
        <f t="shared" si="28"/>
        <v>0</v>
      </c>
      <c r="L92" s="29">
        <f t="shared" si="28"/>
        <v>0</v>
      </c>
      <c r="M92" s="29">
        <f t="shared" si="28"/>
        <v>0</v>
      </c>
      <c r="N92" s="37">
        <f t="shared" ref="N92:Q94" si="29">N93</f>
        <v>0</v>
      </c>
      <c r="O92" s="37">
        <f t="shared" si="29"/>
        <v>0</v>
      </c>
      <c r="P92" s="37">
        <f t="shared" si="29"/>
        <v>0</v>
      </c>
      <c r="Q92" s="37">
        <f t="shared" si="29"/>
        <v>0</v>
      </c>
      <c r="R92" s="34" t="e">
        <f t="shared" si="25"/>
        <v>#DIV/0!</v>
      </c>
    </row>
    <row r="93" spans="1:18" s="33" customFormat="1" ht="37.5" hidden="1" customHeight="1" x14ac:dyDescent="0.25">
      <c r="A93" s="59" t="s">
        <v>203</v>
      </c>
      <c r="B93" s="216"/>
      <c r="C93" s="53" t="s">
        <v>337</v>
      </c>
      <c r="D93" s="53"/>
      <c r="E93" s="53" t="s">
        <v>110</v>
      </c>
      <c r="F93" s="53" t="s">
        <v>114</v>
      </c>
      <c r="G93" s="29"/>
      <c r="H93" s="29">
        <f t="shared" si="28"/>
        <v>0</v>
      </c>
      <c r="I93" s="29">
        <f t="shared" si="28"/>
        <v>0</v>
      </c>
      <c r="J93" s="29">
        <f t="shared" si="28"/>
        <v>0</v>
      </c>
      <c r="K93" s="29">
        <f t="shared" si="28"/>
        <v>0</v>
      </c>
      <c r="L93" s="29">
        <f t="shared" si="28"/>
        <v>0</v>
      </c>
      <c r="M93" s="29">
        <f t="shared" si="28"/>
        <v>0</v>
      </c>
      <c r="N93" s="37">
        <f t="shared" si="29"/>
        <v>0</v>
      </c>
      <c r="O93" s="37">
        <f t="shared" si="29"/>
        <v>0</v>
      </c>
      <c r="P93" s="37">
        <f t="shared" si="29"/>
        <v>0</v>
      </c>
      <c r="Q93" s="37">
        <f t="shared" si="29"/>
        <v>0</v>
      </c>
      <c r="R93" s="34" t="e">
        <f t="shared" si="25"/>
        <v>#DIV/0!</v>
      </c>
    </row>
    <row r="94" spans="1:18" s="60" customFormat="1" ht="44.25" hidden="1" customHeight="1" x14ac:dyDescent="0.25">
      <c r="A94" s="59" t="s">
        <v>83</v>
      </c>
      <c r="B94" s="216"/>
      <c r="C94" s="53" t="s">
        <v>338</v>
      </c>
      <c r="D94" s="53"/>
      <c r="E94" s="53" t="s">
        <v>110</v>
      </c>
      <c r="F94" s="53" t="s">
        <v>114</v>
      </c>
      <c r="G94" s="29"/>
      <c r="H94" s="29">
        <f t="shared" si="28"/>
        <v>0</v>
      </c>
      <c r="I94" s="29">
        <f t="shared" si="28"/>
        <v>0</v>
      </c>
      <c r="J94" s="29">
        <f t="shared" si="28"/>
        <v>0</v>
      </c>
      <c r="K94" s="29">
        <f t="shared" si="28"/>
        <v>0</v>
      </c>
      <c r="L94" s="29">
        <f t="shared" si="28"/>
        <v>0</v>
      </c>
      <c r="M94" s="29">
        <f t="shared" si="28"/>
        <v>0</v>
      </c>
      <c r="N94" s="37">
        <f t="shared" si="29"/>
        <v>0</v>
      </c>
      <c r="O94" s="37">
        <f t="shared" si="29"/>
        <v>0</v>
      </c>
      <c r="P94" s="37">
        <f t="shared" si="29"/>
        <v>0</v>
      </c>
      <c r="Q94" s="37">
        <f t="shared" si="29"/>
        <v>0</v>
      </c>
      <c r="R94" s="34" t="e">
        <f t="shared" si="25"/>
        <v>#DIV/0!</v>
      </c>
    </row>
    <row r="95" spans="1:18" s="60" customFormat="1" ht="51.75" hidden="1" x14ac:dyDescent="0.25">
      <c r="A95" s="89" t="s">
        <v>339</v>
      </c>
      <c r="B95" s="216"/>
      <c r="C95" s="53" t="s">
        <v>340</v>
      </c>
      <c r="D95" s="53" t="s">
        <v>73</v>
      </c>
      <c r="E95" s="53" t="s">
        <v>110</v>
      </c>
      <c r="F95" s="53" t="s">
        <v>114</v>
      </c>
      <c r="G95" s="29"/>
      <c r="H95" s="29">
        <f t="shared" si="28"/>
        <v>0</v>
      </c>
      <c r="I95" s="29">
        <f t="shared" si="28"/>
        <v>0</v>
      </c>
      <c r="J95" s="29">
        <f t="shared" si="28"/>
        <v>0</v>
      </c>
      <c r="K95" s="29">
        <f t="shared" si="28"/>
        <v>0</v>
      </c>
      <c r="L95" s="29">
        <f t="shared" si="28"/>
        <v>0</v>
      </c>
      <c r="M95" s="29">
        <f t="shared" si="28"/>
        <v>0</v>
      </c>
      <c r="N95" s="37">
        <v>0</v>
      </c>
      <c r="O95" s="37">
        <v>0</v>
      </c>
      <c r="P95" s="37">
        <v>0</v>
      </c>
      <c r="Q95" s="37">
        <v>0</v>
      </c>
      <c r="R95" s="34" t="e">
        <f t="shared" si="25"/>
        <v>#DIV/0!</v>
      </c>
    </row>
    <row r="96" spans="1:18" s="60" customFormat="1" ht="36" hidden="1" customHeight="1" x14ac:dyDescent="0.25">
      <c r="A96" s="85" t="s">
        <v>81</v>
      </c>
      <c r="B96" s="216"/>
      <c r="C96" s="53" t="s">
        <v>340</v>
      </c>
      <c r="D96" s="53" t="s">
        <v>73</v>
      </c>
      <c r="E96" s="53" t="s">
        <v>110</v>
      </c>
      <c r="F96" s="53" t="s">
        <v>114</v>
      </c>
      <c r="G96" s="29"/>
      <c r="H96" s="29"/>
      <c r="I96" s="29"/>
      <c r="J96" s="29"/>
      <c r="K96" s="29"/>
      <c r="L96" s="29"/>
      <c r="M96" s="29"/>
      <c r="N96" s="37">
        <v>0</v>
      </c>
      <c r="O96" s="37">
        <v>0</v>
      </c>
      <c r="P96" s="37">
        <v>0</v>
      </c>
      <c r="Q96" s="37">
        <v>0</v>
      </c>
      <c r="R96" s="34" t="e">
        <f t="shared" si="25"/>
        <v>#DIV/0!</v>
      </c>
    </row>
    <row r="97" spans="1:18" s="60" customFormat="1" ht="0.75" hidden="1" customHeight="1" x14ac:dyDescent="0.2">
      <c r="A97" s="341" t="s">
        <v>80</v>
      </c>
      <c r="B97" s="216"/>
      <c r="C97" s="53" t="s">
        <v>113</v>
      </c>
      <c r="D97" s="53" t="s">
        <v>69</v>
      </c>
      <c r="E97" s="53" t="s">
        <v>110</v>
      </c>
      <c r="F97" s="53" t="s">
        <v>114</v>
      </c>
      <c r="G97" s="29"/>
      <c r="H97" s="29">
        <f t="shared" ref="H97:M101" si="30">H98</f>
        <v>0</v>
      </c>
      <c r="I97" s="29">
        <f t="shared" si="30"/>
        <v>0</v>
      </c>
      <c r="J97" s="29">
        <f t="shared" si="30"/>
        <v>0</v>
      </c>
      <c r="K97" s="29">
        <f t="shared" si="30"/>
        <v>0</v>
      </c>
      <c r="L97" s="29">
        <f t="shared" si="30"/>
        <v>0</v>
      </c>
      <c r="M97" s="29">
        <f t="shared" si="30"/>
        <v>0</v>
      </c>
      <c r="N97" s="101"/>
      <c r="O97" s="101"/>
      <c r="P97" s="101"/>
      <c r="Q97" s="101"/>
      <c r="R97" s="34" t="e">
        <f t="shared" si="25"/>
        <v>#DIV/0!</v>
      </c>
    </row>
    <row r="98" spans="1:18" s="60" customFormat="1" ht="25.5" hidden="1" x14ac:dyDescent="0.2">
      <c r="A98" s="61" t="s">
        <v>111</v>
      </c>
      <c r="B98" s="216"/>
      <c r="C98" s="53"/>
      <c r="D98" s="53"/>
      <c r="E98" s="53" t="s">
        <v>110</v>
      </c>
      <c r="F98" s="53" t="s">
        <v>109</v>
      </c>
      <c r="G98" s="29"/>
      <c r="H98" s="29">
        <f t="shared" si="30"/>
        <v>0</v>
      </c>
      <c r="I98" s="29">
        <f t="shared" si="30"/>
        <v>0</v>
      </c>
      <c r="J98" s="29">
        <f t="shared" si="30"/>
        <v>0</v>
      </c>
      <c r="K98" s="29">
        <f t="shared" si="30"/>
        <v>0</v>
      </c>
      <c r="L98" s="29">
        <f t="shared" si="30"/>
        <v>0</v>
      </c>
      <c r="M98" s="29">
        <f t="shared" si="30"/>
        <v>0</v>
      </c>
      <c r="N98" s="29">
        <f t="shared" ref="N98:Q100" si="31">N99</f>
        <v>0</v>
      </c>
      <c r="O98" s="29">
        <f t="shared" si="31"/>
        <v>1</v>
      </c>
      <c r="P98" s="29">
        <f t="shared" si="31"/>
        <v>0</v>
      </c>
      <c r="Q98" s="29">
        <f t="shared" si="31"/>
        <v>1</v>
      </c>
      <c r="R98" s="34" t="e">
        <f t="shared" si="25"/>
        <v>#DIV/0!</v>
      </c>
    </row>
    <row r="99" spans="1:18" s="60" customFormat="1" ht="28.5" hidden="1" customHeight="1" x14ac:dyDescent="0.2">
      <c r="A99" s="59" t="s">
        <v>203</v>
      </c>
      <c r="B99" s="216"/>
      <c r="C99" s="53" t="s">
        <v>337</v>
      </c>
      <c r="D99" s="53"/>
      <c r="E99" s="53" t="s">
        <v>110</v>
      </c>
      <c r="F99" s="53" t="s">
        <v>109</v>
      </c>
      <c r="G99" s="29"/>
      <c r="H99" s="29">
        <f t="shared" si="30"/>
        <v>0</v>
      </c>
      <c r="I99" s="29">
        <f t="shared" si="30"/>
        <v>0</v>
      </c>
      <c r="J99" s="29">
        <f t="shared" si="30"/>
        <v>0</v>
      </c>
      <c r="K99" s="29">
        <f t="shared" si="30"/>
        <v>0</v>
      </c>
      <c r="L99" s="29">
        <f t="shared" si="30"/>
        <v>0</v>
      </c>
      <c r="M99" s="29">
        <f t="shared" si="30"/>
        <v>0</v>
      </c>
      <c r="N99" s="29">
        <f t="shared" si="31"/>
        <v>0</v>
      </c>
      <c r="O99" s="29">
        <f t="shared" si="31"/>
        <v>1</v>
      </c>
      <c r="P99" s="29">
        <f t="shared" si="31"/>
        <v>0</v>
      </c>
      <c r="Q99" s="29">
        <f t="shared" si="31"/>
        <v>1</v>
      </c>
      <c r="R99" s="34" t="e">
        <f t="shared" si="25"/>
        <v>#DIV/0!</v>
      </c>
    </row>
    <row r="100" spans="1:18" s="60" customFormat="1" ht="76.5" hidden="1" x14ac:dyDescent="0.2">
      <c r="A100" s="59" t="s">
        <v>83</v>
      </c>
      <c r="B100" s="216"/>
      <c r="C100" s="53" t="s">
        <v>338</v>
      </c>
      <c r="D100" s="53"/>
      <c r="E100" s="53" t="s">
        <v>110</v>
      </c>
      <c r="F100" s="53" t="s">
        <v>109</v>
      </c>
      <c r="G100" s="29"/>
      <c r="H100" s="29">
        <f t="shared" si="30"/>
        <v>0</v>
      </c>
      <c r="I100" s="29">
        <f t="shared" si="30"/>
        <v>0</v>
      </c>
      <c r="J100" s="29">
        <f t="shared" si="30"/>
        <v>0</v>
      </c>
      <c r="K100" s="29">
        <f t="shared" si="30"/>
        <v>0</v>
      </c>
      <c r="L100" s="29">
        <f t="shared" si="30"/>
        <v>0</v>
      </c>
      <c r="M100" s="29">
        <f t="shared" si="30"/>
        <v>0</v>
      </c>
      <c r="N100" s="29">
        <f t="shared" si="31"/>
        <v>0</v>
      </c>
      <c r="O100" s="29">
        <f t="shared" si="31"/>
        <v>1</v>
      </c>
      <c r="P100" s="29">
        <f t="shared" si="31"/>
        <v>0</v>
      </c>
      <c r="Q100" s="29">
        <f t="shared" si="31"/>
        <v>1</v>
      </c>
      <c r="R100" s="34" t="e">
        <f t="shared" si="25"/>
        <v>#DIV/0!</v>
      </c>
    </row>
    <row r="101" spans="1:18" s="33" customFormat="1" ht="51" hidden="1" x14ac:dyDescent="0.2">
      <c r="A101" s="89" t="s">
        <v>341</v>
      </c>
      <c r="B101" s="223"/>
      <c r="C101" s="53" t="s">
        <v>342</v>
      </c>
      <c r="D101" s="53" t="s">
        <v>73</v>
      </c>
      <c r="E101" s="53" t="s">
        <v>110</v>
      </c>
      <c r="F101" s="53" t="s">
        <v>109</v>
      </c>
      <c r="G101" s="29"/>
      <c r="H101" s="29">
        <f t="shared" si="30"/>
        <v>0</v>
      </c>
      <c r="I101" s="29">
        <f t="shared" si="30"/>
        <v>0</v>
      </c>
      <c r="J101" s="29">
        <f t="shared" si="30"/>
        <v>0</v>
      </c>
      <c r="K101" s="29">
        <f t="shared" si="30"/>
        <v>0</v>
      </c>
      <c r="L101" s="29">
        <f t="shared" si="30"/>
        <v>0</v>
      </c>
      <c r="M101" s="29">
        <f t="shared" si="30"/>
        <v>0</v>
      </c>
      <c r="N101" s="29">
        <v>0</v>
      </c>
      <c r="O101" s="29">
        <v>1</v>
      </c>
      <c r="P101" s="29">
        <v>0</v>
      </c>
      <c r="Q101" s="29">
        <v>1</v>
      </c>
      <c r="R101" s="34" t="e">
        <f t="shared" si="25"/>
        <v>#DIV/0!</v>
      </c>
    </row>
    <row r="102" spans="1:18" s="33" customFormat="1" hidden="1" x14ac:dyDescent="0.2">
      <c r="A102" s="85"/>
      <c r="B102" s="223"/>
      <c r="C102" s="53"/>
      <c r="D102" s="53"/>
      <c r="E102" s="53"/>
      <c r="F102" s="53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34" t="e">
        <f t="shared" si="25"/>
        <v>#DIV/0!</v>
      </c>
    </row>
    <row r="103" spans="1:18" s="36" customFormat="1" ht="19.5" hidden="1" customHeight="1" x14ac:dyDescent="0.25">
      <c r="A103" s="55" t="s">
        <v>107</v>
      </c>
      <c r="B103" s="219"/>
      <c r="C103" s="35"/>
      <c r="D103" s="38"/>
      <c r="E103" s="31" t="s">
        <v>87</v>
      </c>
      <c r="F103" s="31" t="s">
        <v>106</v>
      </c>
      <c r="G103" s="37">
        <f>G114</f>
        <v>605.09999999999991</v>
      </c>
      <c r="H103" s="37"/>
      <c r="I103" s="37"/>
      <c r="J103" s="37"/>
      <c r="K103" s="37"/>
      <c r="L103" s="37"/>
      <c r="M103" s="37"/>
      <c r="N103" s="37">
        <f t="shared" ref="N103:Q105" si="32">N104</f>
        <v>0</v>
      </c>
      <c r="O103" s="37">
        <f t="shared" si="32"/>
        <v>1</v>
      </c>
      <c r="P103" s="37">
        <f t="shared" si="32"/>
        <v>0</v>
      </c>
      <c r="Q103" s="37">
        <f t="shared" si="32"/>
        <v>1</v>
      </c>
      <c r="R103" s="34" t="e">
        <f t="shared" si="25"/>
        <v>#DIV/0!</v>
      </c>
    </row>
    <row r="104" spans="1:18" s="60" customFormat="1" ht="12.75" hidden="1" customHeight="1" x14ac:dyDescent="0.2">
      <c r="A104" s="59" t="s">
        <v>203</v>
      </c>
      <c r="B104" s="216"/>
      <c r="C104" s="53" t="s">
        <v>337</v>
      </c>
      <c r="D104" s="53"/>
      <c r="E104" s="31" t="s">
        <v>87</v>
      </c>
      <c r="F104" s="31" t="s">
        <v>106</v>
      </c>
      <c r="G104" s="29"/>
      <c r="H104" s="29"/>
      <c r="I104" s="29"/>
      <c r="J104" s="29"/>
      <c r="K104" s="29"/>
      <c r="L104" s="29"/>
      <c r="M104" s="29"/>
      <c r="N104" s="29">
        <f t="shared" si="32"/>
        <v>0</v>
      </c>
      <c r="O104" s="29">
        <f t="shared" si="32"/>
        <v>1</v>
      </c>
      <c r="P104" s="29">
        <f t="shared" si="32"/>
        <v>0</v>
      </c>
      <c r="Q104" s="29">
        <f t="shared" si="32"/>
        <v>1</v>
      </c>
      <c r="R104" s="34" t="e">
        <f t="shared" si="25"/>
        <v>#DIV/0!</v>
      </c>
    </row>
    <row r="105" spans="1:18" s="33" customFormat="1" ht="12.75" hidden="1" customHeight="1" x14ac:dyDescent="0.2">
      <c r="A105" s="59" t="s">
        <v>83</v>
      </c>
      <c r="B105" s="216"/>
      <c r="C105" s="53" t="s">
        <v>338</v>
      </c>
      <c r="D105" s="53"/>
      <c r="E105" s="31" t="s">
        <v>87</v>
      </c>
      <c r="F105" s="31" t="s">
        <v>106</v>
      </c>
      <c r="G105" s="29"/>
      <c r="H105" s="29"/>
      <c r="I105" s="29"/>
      <c r="J105" s="29"/>
      <c r="K105" s="29"/>
      <c r="L105" s="29"/>
      <c r="M105" s="29"/>
      <c r="N105" s="29">
        <f t="shared" si="32"/>
        <v>0</v>
      </c>
      <c r="O105" s="29">
        <f t="shared" si="32"/>
        <v>1</v>
      </c>
      <c r="P105" s="29">
        <f t="shared" si="32"/>
        <v>0</v>
      </c>
      <c r="Q105" s="29">
        <f t="shared" si="32"/>
        <v>1</v>
      </c>
      <c r="R105" s="34" t="e">
        <f t="shared" si="25"/>
        <v>#DIV/0!</v>
      </c>
    </row>
    <row r="106" spans="1:18" s="33" customFormat="1" ht="16.5" hidden="1" customHeight="1" x14ac:dyDescent="0.2">
      <c r="A106" s="89" t="s">
        <v>343</v>
      </c>
      <c r="B106" s="223"/>
      <c r="C106" s="53" t="s">
        <v>344</v>
      </c>
      <c r="D106" s="53" t="s">
        <v>73</v>
      </c>
      <c r="E106" s="31" t="s">
        <v>87</v>
      </c>
      <c r="F106" s="31" t="s">
        <v>106</v>
      </c>
      <c r="G106" s="29"/>
      <c r="H106" s="29"/>
      <c r="I106" s="29"/>
      <c r="J106" s="29"/>
      <c r="K106" s="29"/>
      <c r="L106" s="29"/>
      <c r="M106" s="29"/>
      <c r="N106" s="29">
        <v>0</v>
      </c>
      <c r="O106" s="29">
        <v>1</v>
      </c>
      <c r="P106" s="29">
        <v>0</v>
      </c>
      <c r="Q106" s="29">
        <v>1</v>
      </c>
      <c r="R106" s="34" t="e">
        <f t="shared" si="25"/>
        <v>#DIV/0!</v>
      </c>
    </row>
    <row r="107" spans="1:18" s="33" customFormat="1" ht="12.75" hidden="1" customHeight="1" x14ac:dyDescent="0.2">
      <c r="A107" s="85" t="s">
        <v>81</v>
      </c>
      <c r="B107" s="223"/>
      <c r="C107" s="53" t="s">
        <v>105</v>
      </c>
      <c r="D107" s="53" t="s">
        <v>73</v>
      </c>
      <c r="E107" s="31" t="s">
        <v>87</v>
      </c>
      <c r="F107" s="31" t="s">
        <v>106</v>
      </c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34" t="e">
        <f t="shared" si="25"/>
        <v>#DIV/0!</v>
      </c>
    </row>
    <row r="108" spans="1:18" s="33" customFormat="1" ht="12.75" hidden="1" customHeight="1" x14ac:dyDescent="0.2">
      <c r="A108" s="85" t="s">
        <v>80</v>
      </c>
      <c r="B108" s="219"/>
      <c r="C108" s="35" t="s">
        <v>105</v>
      </c>
      <c r="D108" s="35" t="s">
        <v>69</v>
      </c>
      <c r="E108" s="31" t="s">
        <v>87</v>
      </c>
      <c r="F108" s="31" t="s">
        <v>106</v>
      </c>
      <c r="G108" s="2"/>
      <c r="H108" s="2"/>
      <c r="I108" s="2"/>
      <c r="J108" s="2"/>
      <c r="K108" s="2"/>
      <c r="L108" s="2"/>
      <c r="M108" s="2"/>
      <c r="N108" s="29"/>
      <c r="O108" s="29"/>
      <c r="P108" s="29"/>
      <c r="Q108" s="29"/>
      <c r="R108" s="34" t="e">
        <f t="shared" si="25"/>
        <v>#DIV/0!</v>
      </c>
    </row>
    <row r="109" spans="1:18" s="60" customFormat="1" ht="12.75" hidden="1" customHeight="1" x14ac:dyDescent="0.2">
      <c r="A109" s="55" t="s">
        <v>104</v>
      </c>
      <c r="B109" s="216"/>
      <c r="C109" s="53"/>
      <c r="D109" s="53"/>
      <c r="E109" s="31" t="s">
        <v>87</v>
      </c>
      <c r="F109" s="31" t="s">
        <v>78</v>
      </c>
      <c r="G109" s="29"/>
      <c r="H109" s="29"/>
      <c r="I109" s="29"/>
      <c r="J109" s="29"/>
      <c r="K109" s="29"/>
      <c r="L109" s="29"/>
      <c r="M109" s="29"/>
      <c r="N109" s="29">
        <f t="shared" ref="N109:Q111" si="33">N110</f>
        <v>0</v>
      </c>
      <c r="O109" s="29">
        <f t="shared" si="33"/>
        <v>1</v>
      </c>
      <c r="P109" s="29">
        <f t="shared" si="33"/>
        <v>0</v>
      </c>
      <c r="Q109" s="29">
        <f t="shared" si="33"/>
        <v>1</v>
      </c>
      <c r="R109" s="34" t="e">
        <f t="shared" si="25"/>
        <v>#DIV/0!</v>
      </c>
    </row>
    <row r="110" spans="1:18" s="60" customFormat="1" ht="43.5" hidden="1" customHeight="1" x14ac:dyDescent="0.2">
      <c r="A110" s="59" t="s">
        <v>317</v>
      </c>
      <c r="B110" s="216"/>
      <c r="C110" s="53" t="s">
        <v>332</v>
      </c>
      <c r="D110" s="53"/>
      <c r="E110" s="31" t="s">
        <v>87</v>
      </c>
      <c r="F110" s="31" t="s">
        <v>78</v>
      </c>
      <c r="G110" s="29"/>
      <c r="H110" s="29"/>
      <c r="I110" s="29"/>
      <c r="J110" s="29"/>
      <c r="K110" s="29"/>
      <c r="L110" s="29"/>
      <c r="M110" s="29"/>
      <c r="N110" s="29">
        <f t="shared" si="33"/>
        <v>0</v>
      </c>
      <c r="O110" s="29">
        <f t="shared" si="33"/>
        <v>1</v>
      </c>
      <c r="P110" s="29">
        <f t="shared" si="33"/>
        <v>0</v>
      </c>
      <c r="Q110" s="29">
        <f t="shared" si="33"/>
        <v>1</v>
      </c>
      <c r="R110" s="34" t="e">
        <f t="shared" si="25"/>
        <v>#DIV/0!</v>
      </c>
    </row>
    <row r="111" spans="1:18" s="60" customFormat="1" ht="12.75" hidden="1" customHeight="1" x14ac:dyDescent="0.2">
      <c r="A111" s="59" t="s">
        <v>103</v>
      </c>
      <c r="B111" s="216"/>
      <c r="C111" s="53" t="s">
        <v>319</v>
      </c>
      <c r="D111" s="53"/>
      <c r="E111" s="31" t="s">
        <v>87</v>
      </c>
      <c r="F111" s="31" t="s">
        <v>78</v>
      </c>
      <c r="G111" s="29"/>
      <c r="H111" s="29"/>
      <c r="I111" s="29"/>
      <c r="J111" s="29"/>
      <c r="K111" s="29"/>
      <c r="L111" s="29"/>
      <c r="M111" s="29"/>
      <c r="N111" s="29">
        <f t="shared" si="33"/>
        <v>0</v>
      </c>
      <c r="O111" s="29">
        <f t="shared" si="33"/>
        <v>1</v>
      </c>
      <c r="P111" s="29">
        <f t="shared" si="33"/>
        <v>0</v>
      </c>
      <c r="Q111" s="29">
        <f t="shared" si="33"/>
        <v>1</v>
      </c>
      <c r="R111" s="34" t="e">
        <f t="shared" si="25"/>
        <v>#DIV/0!</v>
      </c>
    </row>
    <row r="112" spans="1:18" s="33" customFormat="1" ht="12.75" hidden="1" customHeight="1" x14ac:dyDescent="0.2">
      <c r="A112" s="89" t="s">
        <v>345</v>
      </c>
      <c r="B112" s="216"/>
      <c r="C112" s="53" t="s">
        <v>346</v>
      </c>
      <c r="D112" s="53" t="s">
        <v>101</v>
      </c>
      <c r="E112" s="31" t="s">
        <v>87</v>
      </c>
      <c r="F112" s="31" t="s">
        <v>78</v>
      </c>
      <c r="G112" s="29"/>
      <c r="H112" s="29"/>
      <c r="I112" s="29"/>
      <c r="J112" s="29"/>
      <c r="K112" s="29"/>
      <c r="L112" s="29"/>
      <c r="M112" s="29"/>
      <c r="N112" s="29">
        <v>0</v>
      </c>
      <c r="O112" s="29">
        <v>1</v>
      </c>
      <c r="P112" s="29">
        <v>0</v>
      </c>
      <c r="Q112" s="29">
        <v>1</v>
      </c>
      <c r="R112" s="34" t="e">
        <f t="shared" si="25"/>
        <v>#DIV/0!</v>
      </c>
    </row>
    <row r="113" spans="1:18" s="33" customFormat="1" ht="37.5" hidden="1" customHeight="1" x14ac:dyDescent="0.2">
      <c r="A113" s="89" t="s">
        <v>102</v>
      </c>
      <c r="B113" s="216"/>
      <c r="C113" s="53" t="s">
        <v>99</v>
      </c>
      <c r="D113" s="53" t="s">
        <v>101</v>
      </c>
      <c r="E113" s="31" t="s">
        <v>87</v>
      </c>
      <c r="F113" s="31" t="s">
        <v>78</v>
      </c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34" t="e">
        <f t="shared" si="25"/>
        <v>#DIV/0!</v>
      </c>
    </row>
    <row r="114" spans="1:18" s="33" customFormat="1" ht="81.75" hidden="1" customHeight="1" x14ac:dyDescent="0.2">
      <c r="A114" s="89" t="s">
        <v>100</v>
      </c>
      <c r="B114" s="219"/>
      <c r="C114" s="35" t="s">
        <v>99</v>
      </c>
      <c r="D114" s="35" t="s">
        <v>98</v>
      </c>
      <c r="E114" s="35" t="s">
        <v>87</v>
      </c>
      <c r="F114" s="35" t="s">
        <v>78</v>
      </c>
      <c r="G114" s="2">
        <f>G119+G122+G129+G142</f>
        <v>605.09999999999991</v>
      </c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34" t="e">
        <f t="shared" si="25"/>
        <v>#DIV/0!</v>
      </c>
    </row>
    <row r="115" spans="1:18" s="27" customFormat="1" ht="0.75" customHeight="1" x14ac:dyDescent="0.2">
      <c r="A115" s="61" t="s">
        <v>203</v>
      </c>
      <c r="B115" s="218"/>
      <c r="C115" s="31" t="s">
        <v>347</v>
      </c>
      <c r="D115" s="97"/>
      <c r="E115" s="31"/>
      <c r="F115" s="31"/>
      <c r="G115" s="30"/>
      <c r="H115" s="30">
        <f t="shared" ref="H115:Q115" si="34">H117</f>
        <v>0</v>
      </c>
      <c r="I115" s="30">
        <f t="shared" si="34"/>
        <v>0</v>
      </c>
      <c r="J115" s="30">
        <f t="shared" si="34"/>
        <v>0</v>
      </c>
      <c r="K115" s="30">
        <f t="shared" si="34"/>
        <v>0</v>
      </c>
      <c r="L115" s="30">
        <f t="shared" si="34"/>
        <v>0</v>
      </c>
      <c r="M115" s="30">
        <f t="shared" si="34"/>
        <v>0</v>
      </c>
      <c r="N115" s="30">
        <f t="shared" si="34"/>
        <v>408900</v>
      </c>
      <c r="O115" s="30">
        <f t="shared" si="34"/>
        <v>954.7</v>
      </c>
      <c r="P115" s="30">
        <f t="shared" si="34"/>
        <v>408900</v>
      </c>
      <c r="Q115" s="30">
        <f t="shared" si="34"/>
        <v>876.8</v>
      </c>
      <c r="R115" s="34">
        <f t="shared" si="25"/>
        <v>1</v>
      </c>
    </row>
    <row r="116" spans="1:18" s="27" customFormat="1" ht="18" customHeight="1" x14ac:dyDescent="0.2">
      <c r="A116" s="61" t="s">
        <v>203</v>
      </c>
      <c r="B116" s="219"/>
      <c r="C116" s="35" t="s">
        <v>379</v>
      </c>
      <c r="D116" s="206"/>
      <c r="E116" s="35"/>
      <c r="F116" s="35"/>
      <c r="G116" s="2"/>
      <c r="H116" s="2"/>
      <c r="I116" s="2"/>
      <c r="J116" s="2"/>
      <c r="K116" s="2"/>
      <c r="L116" s="2"/>
      <c r="M116" s="2"/>
      <c r="N116" s="2"/>
      <c r="O116" s="2">
        <f>O117</f>
        <v>954.7</v>
      </c>
      <c r="P116" s="2"/>
      <c r="Q116" s="2">
        <f>Q117</f>
        <v>876.8</v>
      </c>
      <c r="R116" s="34">
        <f>R117</f>
        <v>1</v>
      </c>
    </row>
    <row r="117" spans="1:18" s="27" customFormat="1" ht="77.25" customHeight="1" x14ac:dyDescent="0.2">
      <c r="A117" s="61" t="s">
        <v>83</v>
      </c>
      <c r="B117" s="218"/>
      <c r="C117" s="31" t="s">
        <v>202</v>
      </c>
      <c r="D117" s="97"/>
      <c r="E117" s="31"/>
      <c r="F117" s="31"/>
      <c r="G117" s="30"/>
      <c r="H117" s="30">
        <f t="shared" ref="H117:M117" si="35">H118+H121+H125+H128</f>
        <v>0</v>
      </c>
      <c r="I117" s="30">
        <f t="shared" si="35"/>
        <v>0</v>
      </c>
      <c r="J117" s="30">
        <f t="shared" si="35"/>
        <v>0</v>
      </c>
      <c r="K117" s="30">
        <f t="shared" si="35"/>
        <v>0</v>
      </c>
      <c r="L117" s="30">
        <f t="shared" si="35"/>
        <v>0</v>
      </c>
      <c r="M117" s="30">
        <f t="shared" si="35"/>
        <v>0</v>
      </c>
      <c r="N117" s="30">
        <f>N119+N122+N128+N125</f>
        <v>408900</v>
      </c>
      <c r="O117" s="30">
        <f>O119+O122+O128+O125</f>
        <v>954.7</v>
      </c>
      <c r="P117" s="30">
        <f>P119+P122+P128+P125</f>
        <v>408900</v>
      </c>
      <c r="Q117" s="30">
        <f>Q119+Q122+Q128</f>
        <v>876.8</v>
      </c>
      <c r="R117" s="28">
        <f t="shared" si="25"/>
        <v>1</v>
      </c>
    </row>
    <row r="118" spans="1:18" s="27" customFormat="1" hidden="1" x14ac:dyDescent="0.2">
      <c r="A118" s="89" t="s">
        <v>96</v>
      </c>
      <c r="B118" s="218"/>
      <c r="C118" s="31" t="s">
        <v>93</v>
      </c>
      <c r="D118" s="31"/>
      <c r="E118" s="31" t="s">
        <v>72</v>
      </c>
      <c r="F118" s="31" t="s">
        <v>71</v>
      </c>
      <c r="G118" s="30"/>
      <c r="H118" s="30">
        <f t="shared" ref="H118:M118" si="36">H119</f>
        <v>0</v>
      </c>
      <c r="I118" s="30">
        <f t="shared" si="36"/>
        <v>0</v>
      </c>
      <c r="J118" s="30">
        <f t="shared" si="36"/>
        <v>0</v>
      </c>
      <c r="K118" s="30">
        <f t="shared" si="36"/>
        <v>274.89999999999998</v>
      </c>
      <c r="L118" s="30">
        <f t="shared" si="36"/>
        <v>0</v>
      </c>
      <c r="M118" s="30">
        <f t="shared" si="36"/>
        <v>0</v>
      </c>
      <c r="N118" s="30"/>
      <c r="O118" s="30"/>
      <c r="P118" s="30"/>
      <c r="Q118" s="30"/>
      <c r="R118" s="28"/>
    </row>
    <row r="119" spans="1:18" s="27" customFormat="1" ht="24" customHeight="1" x14ac:dyDescent="0.2">
      <c r="A119" s="59" t="s">
        <v>94</v>
      </c>
      <c r="B119" s="225"/>
      <c r="C119" s="31" t="s">
        <v>93</v>
      </c>
      <c r="D119" s="31" t="s">
        <v>73</v>
      </c>
      <c r="E119" s="31" t="s">
        <v>72</v>
      </c>
      <c r="F119" s="31" t="s">
        <v>71</v>
      </c>
      <c r="G119" s="30">
        <v>330.2</v>
      </c>
      <c r="H119" s="30">
        <f>H120</f>
        <v>0</v>
      </c>
      <c r="I119" s="30">
        <f>I120</f>
        <v>0</v>
      </c>
      <c r="J119" s="30">
        <f>J120</f>
        <v>0</v>
      </c>
      <c r="K119" s="30">
        <f>K120+211.7+63.2</f>
        <v>274.89999999999998</v>
      </c>
      <c r="L119" s="30">
        <f>L120</f>
        <v>0</v>
      </c>
      <c r="M119" s="30">
        <f>M120</f>
        <v>0</v>
      </c>
      <c r="N119" s="30">
        <f>'3'!M120</f>
        <v>208400</v>
      </c>
      <c r="O119" s="30">
        <f>'3'!N120</f>
        <v>364.5</v>
      </c>
      <c r="P119" s="30">
        <f>'3'!O120</f>
        <v>208400</v>
      </c>
      <c r="Q119" s="30">
        <f>'3'!P120</f>
        <v>322.8</v>
      </c>
      <c r="R119" s="28">
        <f t="shared" si="25"/>
        <v>1</v>
      </c>
    </row>
    <row r="120" spans="1:18" s="27" customFormat="1" hidden="1" x14ac:dyDescent="0.2">
      <c r="A120" s="204" t="s">
        <v>80</v>
      </c>
      <c r="B120" s="225"/>
      <c r="C120" s="31" t="s">
        <v>95</v>
      </c>
      <c r="D120" s="31" t="s">
        <v>69</v>
      </c>
      <c r="E120" s="31" t="s">
        <v>87</v>
      </c>
      <c r="F120" s="31" t="s">
        <v>71</v>
      </c>
      <c r="G120" s="30"/>
      <c r="H120" s="30"/>
      <c r="I120" s="30"/>
      <c r="J120" s="30"/>
      <c r="K120" s="30"/>
      <c r="L120" s="30"/>
      <c r="M120" s="30"/>
      <c r="N120" s="30">
        <f>'3'!M121</f>
        <v>0</v>
      </c>
      <c r="O120" s="30">
        <f>'3'!N121</f>
        <v>0</v>
      </c>
      <c r="P120" s="30"/>
      <c r="Q120" s="30"/>
      <c r="R120" s="28" t="e">
        <f t="shared" si="25"/>
        <v>#DIV/0!</v>
      </c>
    </row>
    <row r="121" spans="1:18" s="27" customFormat="1" hidden="1" x14ac:dyDescent="0.2">
      <c r="A121" s="198" t="s">
        <v>92</v>
      </c>
      <c r="B121" s="218"/>
      <c r="C121" s="31" t="s">
        <v>91</v>
      </c>
      <c r="D121" s="31"/>
      <c r="E121" s="31" t="s">
        <v>72</v>
      </c>
      <c r="F121" s="31" t="s">
        <v>71</v>
      </c>
      <c r="G121" s="30"/>
      <c r="H121" s="30">
        <f t="shared" ref="H121:M121" si="37">H122</f>
        <v>0</v>
      </c>
      <c r="I121" s="30">
        <f t="shared" si="37"/>
        <v>0</v>
      </c>
      <c r="J121" s="30">
        <f t="shared" si="37"/>
        <v>0</v>
      </c>
      <c r="K121" s="30">
        <f t="shared" si="37"/>
        <v>-11.7</v>
      </c>
      <c r="L121" s="30">
        <f t="shared" si="37"/>
        <v>0</v>
      </c>
      <c r="M121" s="30">
        <f t="shared" si="37"/>
        <v>0</v>
      </c>
      <c r="N121" s="30">
        <f>'3'!M122</f>
        <v>0</v>
      </c>
      <c r="O121" s="30">
        <f>'3'!N122</f>
        <v>0</v>
      </c>
      <c r="P121" s="30"/>
      <c r="Q121" s="30"/>
      <c r="R121" s="28" t="e">
        <f t="shared" si="25"/>
        <v>#DIV/0!</v>
      </c>
    </row>
    <row r="122" spans="1:18" s="27" customFormat="1" hidden="1" x14ac:dyDescent="0.2">
      <c r="A122" s="59" t="s">
        <v>76</v>
      </c>
      <c r="B122" s="225"/>
      <c r="C122" s="31" t="s">
        <v>75</v>
      </c>
      <c r="D122" s="31" t="s">
        <v>73</v>
      </c>
      <c r="E122" s="31" t="s">
        <v>72</v>
      </c>
      <c r="F122" s="31" t="s">
        <v>71</v>
      </c>
      <c r="G122" s="30">
        <v>11.7</v>
      </c>
      <c r="H122" s="30">
        <f>H123</f>
        <v>0</v>
      </c>
      <c r="I122" s="30">
        <f>I123</f>
        <v>0</v>
      </c>
      <c r="J122" s="30">
        <f>J123</f>
        <v>0</v>
      </c>
      <c r="K122" s="30">
        <f>K123-11.7</f>
        <v>-11.7</v>
      </c>
      <c r="L122" s="30">
        <f>L123</f>
        <v>0</v>
      </c>
      <c r="M122" s="30">
        <f>M123</f>
        <v>0</v>
      </c>
      <c r="N122" s="30">
        <f>'3'!M123</f>
        <v>0</v>
      </c>
      <c r="O122" s="30">
        <f>'3'!N123</f>
        <v>0</v>
      </c>
      <c r="P122" s="30">
        <f>'3'!O123</f>
        <v>0</v>
      </c>
      <c r="Q122" s="30">
        <f>'3'!P123</f>
        <v>0</v>
      </c>
      <c r="R122" s="28" t="e">
        <f t="shared" si="25"/>
        <v>#DIV/0!</v>
      </c>
    </row>
    <row r="123" spans="1:18" s="27" customFormat="1" hidden="1" x14ac:dyDescent="0.2">
      <c r="A123" s="204" t="s">
        <v>80</v>
      </c>
      <c r="B123" s="225"/>
      <c r="C123" s="31" t="s">
        <v>91</v>
      </c>
      <c r="D123" s="31" t="s">
        <v>69</v>
      </c>
      <c r="E123" s="31" t="s">
        <v>87</v>
      </c>
      <c r="F123" s="31" t="s">
        <v>71</v>
      </c>
      <c r="G123" s="30"/>
      <c r="H123" s="30"/>
      <c r="I123" s="30"/>
      <c r="J123" s="30"/>
      <c r="K123" s="30"/>
      <c r="L123" s="30"/>
      <c r="M123" s="30"/>
      <c r="N123" s="30">
        <f>'3'!M124</f>
        <v>0</v>
      </c>
      <c r="O123" s="30"/>
      <c r="P123" s="30"/>
      <c r="Q123" s="30"/>
      <c r="R123" s="28" t="e">
        <f t="shared" si="25"/>
        <v>#DIV/0!</v>
      </c>
    </row>
    <row r="124" spans="1:18" s="27" customFormat="1" hidden="1" x14ac:dyDescent="0.2">
      <c r="A124" s="198" t="s">
        <v>90</v>
      </c>
      <c r="B124" s="218"/>
      <c r="C124" s="31" t="s">
        <v>89</v>
      </c>
      <c r="D124" s="31"/>
      <c r="E124" s="31" t="s">
        <v>72</v>
      </c>
      <c r="F124" s="31" t="s">
        <v>71</v>
      </c>
      <c r="G124" s="30"/>
      <c r="H124" s="30">
        <f t="shared" ref="H124:M126" si="38">H125</f>
        <v>0</v>
      </c>
      <c r="I124" s="30">
        <f t="shared" si="38"/>
        <v>0</v>
      </c>
      <c r="J124" s="30">
        <f t="shared" si="38"/>
        <v>0</v>
      </c>
      <c r="K124" s="30">
        <f t="shared" si="38"/>
        <v>0</v>
      </c>
      <c r="L124" s="30">
        <f t="shared" si="38"/>
        <v>0</v>
      </c>
      <c r="M124" s="30">
        <f t="shared" si="38"/>
        <v>0</v>
      </c>
      <c r="N124" s="30">
        <f>'3'!M125</f>
        <v>0</v>
      </c>
      <c r="O124" s="30"/>
      <c r="P124" s="30"/>
      <c r="Q124" s="30"/>
      <c r="R124" s="28" t="e">
        <f t="shared" si="25"/>
        <v>#DIV/0!</v>
      </c>
    </row>
    <row r="125" spans="1:18" s="27" customFormat="1" ht="25.5" hidden="1" x14ac:dyDescent="0.2">
      <c r="A125" s="89" t="s">
        <v>348</v>
      </c>
      <c r="B125" s="218"/>
      <c r="C125" s="31" t="s">
        <v>349</v>
      </c>
      <c r="D125" s="31" t="s">
        <v>73</v>
      </c>
      <c r="E125" s="31" t="s">
        <v>72</v>
      </c>
      <c r="F125" s="31" t="s">
        <v>71</v>
      </c>
      <c r="G125" s="30"/>
      <c r="H125" s="30">
        <f t="shared" si="38"/>
        <v>0</v>
      </c>
      <c r="I125" s="30">
        <f t="shared" si="38"/>
        <v>0</v>
      </c>
      <c r="J125" s="30">
        <f t="shared" si="38"/>
        <v>0</v>
      </c>
      <c r="K125" s="30">
        <f t="shared" si="38"/>
        <v>0</v>
      </c>
      <c r="L125" s="30">
        <f t="shared" si="38"/>
        <v>0</v>
      </c>
      <c r="M125" s="30">
        <f t="shared" si="38"/>
        <v>0</v>
      </c>
      <c r="N125" s="30">
        <f>'3'!M126</f>
        <v>0</v>
      </c>
      <c r="O125" s="30"/>
      <c r="P125" s="30">
        <v>0</v>
      </c>
      <c r="Q125" s="30">
        <v>1</v>
      </c>
      <c r="R125" s="28" t="e">
        <f t="shared" si="25"/>
        <v>#DIV/0!</v>
      </c>
    </row>
    <row r="126" spans="1:18" s="27" customFormat="1" hidden="1" x14ac:dyDescent="0.2">
      <c r="A126" s="204" t="s">
        <v>80</v>
      </c>
      <c r="B126" s="225"/>
      <c r="C126" s="31" t="s">
        <v>89</v>
      </c>
      <c r="D126" s="31" t="s">
        <v>69</v>
      </c>
      <c r="E126" s="31" t="s">
        <v>87</v>
      </c>
      <c r="F126" s="31" t="s">
        <v>71</v>
      </c>
      <c r="G126" s="30"/>
      <c r="H126" s="30">
        <f t="shared" si="38"/>
        <v>0</v>
      </c>
      <c r="I126" s="30">
        <f t="shared" si="38"/>
        <v>0</v>
      </c>
      <c r="J126" s="30">
        <f t="shared" si="38"/>
        <v>0</v>
      </c>
      <c r="K126" s="30">
        <f t="shared" si="38"/>
        <v>0</v>
      </c>
      <c r="L126" s="30">
        <f t="shared" si="38"/>
        <v>0</v>
      </c>
      <c r="M126" s="30">
        <f t="shared" si="38"/>
        <v>0</v>
      </c>
      <c r="N126" s="30">
        <f>'3'!M127</f>
        <v>0</v>
      </c>
      <c r="O126" s="30"/>
      <c r="P126" s="30"/>
      <c r="Q126" s="30"/>
      <c r="R126" s="28" t="e">
        <f t="shared" si="25"/>
        <v>#DIV/0!</v>
      </c>
    </row>
    <row r="127" spans="1:18" s="27" customFormat="1" ht="25.5" hidden="1" x14ac:dyDescent="0.2">
      <c r="A127" s="198" t="s">
        <v>88</v>
      </c>
      <c r="B127" s="225"/>
      <c r="C127" s="31" t="s">
        <v>86</v>
      </c>
      <c r="D127" s="31"/>
      <c r="E127" s="31" t="s">
        <v>72</v>
      </c>
      <c r="F127" s="31" t="s">
        <v>71</v>
      </c>
      <c r="G127" s="30"/>
      <c r="H127" s="30"/>
      <c r="I127" s="30"/>
      <c r="J127" s="30"/>
      <c r="K127" s="30"/>
      <c r="L127" s="30"/>
      <c r="M127" s="30"/>
      <c r="N127" s="30">
        <f>'3'!M128</f>
        <v>0</v>
      </c>
      <c r="O127" s="30"/>
      <c r="P127" s="30"/>
      <c r="Q127" s="30"/>
      <c r="R127" s="28" t="e">
        <f t="shared" si="25"/>
        <v>#DIV/0!</v>
      </c>
    </row>
    <row r="128" spans="1:18" s="27" customFormat="1" ht="10.5" customHeight="1" x14ac:dyDescent="0.2">
      <c r="A128" s="59" t="s">
        <v>74</v>
      </c>
      <c r="B128" s="218"/>
      <c r="C128" s="31" t="s">
        <v>70</v>
      </c>
      <c r="D128" s="31" t="s">
        <v>73</v>
      </c>
      <c r="E128" s="31" t="s">
        <v>72</v>
      </c>
      <c r="F128" s="31" t="s">
        <v>71</v>
      </c>
      <c r="G128" s="30"/>
      <c r="H128" s="30">
        <f t="shared" ref="H128:M128" si="39">H129</f>
        <v>0</v>
      </c>
      <c r="I128" s="30">
        <f t="shared" si="39"/>
        <v>0</v>
      </c>
      <c r="J128" s="30">
        <f t="shared" si="39"/>
        <v>0</v>
      </c>
      <c r="K128" s="30">
        <f t="shared" si="39"/>
        <v>-263.2</v>
      </c>
      <c r="L128" s="30">
        <f t="shared" si="39"/>
        <v>0</v>
      </c>
      <c r="M128" s="30">
        <f t="shared" si="39"/>
        <v>0</v>
      </c>
      <c r="N128" s="30">
        <f>'3'!M129</f>
        <v>200500</v>
      </c>
      <c r="O128" s="30">
        <f>'3'!N129</f>
        <v>590.20000000000005</v>
      </c>
      <c r="P128" s="30">
        <f>'3'!O129</f>
        <v>200500</v>
      </c>
      <c r="Q128" s="30">
        <f>'3'!P129</f>
        <v>554</v>
      </c>
      <c r="R128" s="28">
        <f t="shared" si="25"/>
        <v>1</v>
      </c>
    </row>
    <row r="129" spans="1:22" s="27" customFormat="1" ht="15.75" hidden="1" customHeight="1" x14ac:dyDescent="0.2">
      <c r="A129" s="204" t="s">
        <v>80</v>
      </c>
      <c r="B129" s="225"/>
      <c r="C129" s="31" t="s">
        <v>86</v>
      </c>
      <c r="D129" s="31" t="s">
        <v>69</v>
      </c>
      <c r="E129" s="31" t="s">
        <v>87</v>
      </c>
      <c r="F129" s="31" t="s">
        <v>71</v>
      </c>
      <c r="G129" s="30">
        <v>263.2</v>
      </c>
      <c r="H129" s="30">
        <f>H130</f>
        <v>0</v>
      </c>
      <c r="I129" s="30">
        <f>I130</f>
        <v>0</v>
      </c>
      <c r="J129" s="30">
        <f>J130</f>
        <v>0</v>
      </c>
      <c r="K129" s="30">
        <f>K130-200-63.2</f>
        <v>-263.2</v>
      </c>
      <c r="L129" s="30">
        <f>L130</f>
        <v>0</v>
      </c>
      <c r="M129" s="30">
        <f>M130</f>
        <v>0</v>
      </c>
      <c r="N129" s="30"/>
      <c r="O129" s="30"/>
      <c r="P129" s="30"/>
      <c r="Q129" s="30"/>
      <c r="R129" s="34" t="e">
        <f t="shared" si="25"/>
        <v>#DIV/0!</v>
      </c>
    </row>
    <row r="130" spans="1:22" s="27" customFormat="1" ht="159.75" hidden="1" customHeight="1" x14ac:dyDescent="0.2">
      <c r="A130" s="55" t="s">
        <v>350</v>
      </c>
      <c r="B130" s="225"/>
      <c r="C130" s="31"/>
      <c r="D130" s="31"/>
      <c r="E130" s="31" t="s">
        <v>87</v>
      </c>
      <c r="F130" s="31" t="s">
        <v>87</v>
      </c>
      <c r="G130" s="30"/>
      <c r="H130" s="30"/>
      <c r="I130" s="30"/>
      <c r="J130" s="30"/>
      <c r="K130" s="30"/>
      <c r="L130" s="30"/>
      <c r="M130" s="30"/>
      <c r="N130" s="30">
        <f t="shared" ref="N130:P132" si="40">N131</f>
        <v>0</v>
      </c>
      <c r="O130" s="30"/>
      <c r="P130" s="30">
        <f t="shared" si="40"/>
        <v>0</v>
      </c>
      <c r="Q130" s="30"/>
      <c r="R130" s="34" t="e">
        <f t="shared" si="25"/>
        <v>#DIV/0!</v>
      </c>
    </row>
    <row r="131" spans="1:22" s="47" customFormat="1" ht="13.5" hidden="1" customHeight="1" x14ac:dyDescent="0.25">
      <c r="A131" s="54" t="s">
        <v>203</v>
      </c>
      <c r="B131" s="226"/>
      <c r="C131" s="99" t="s">
        <v>337</v>
      </c>
      <c r="D131" s="99"/>
      <c r="E131" s="99" t="s">
        <v>87</v>
      </c>
      <c r="F131" s="99" t="s">
        <v>87</v>
      </c>
      <c r="G131" s="98"/>
      <c r="H131" s="98">
        <f t="shared" ref="H131:M132" si="41">H132</f>
        <v>0</v>
      </c>
      <c r="I131" s="98">
        <f t="shared" si="41"/>
        <v>0</v>
      </c>
      <c r="J131" s="98">
        <f t="shared" si="41"/>
        <v>0</v>
      </c>
      <c r="K131" s="98">
        <f t="shared" si="41"/>
        <v>0</v>
      </c>
      <c r="L131" s="98">
        <f t="shared" si="41"/>
        <v>0</v>
      </c>
      <c r="M131" s="98">
        <f t="shared" si="41"/>
        <v>0</v>
      </c>
      <c r="N131" s="48">
        <f t="shared" si="40"/>
        <v>0</v>
      </c>
      <c r="O131" s="48"/>
      <c r="P131" s="48">
        <f t="shared" si="40"/>
        <v>0</v>
      </c>
      <c r="Q131" s="48"/>
      <c r="R131" s="34" t="e">
        <f t="shared" si="25"/>
        <v>#DIV/0!</v>
      </c>
    </row>
    <row r="132" spans="1:22" s="27" customFormat="1" ht="12.75" hidden="1" customHeight="1" x14ac:dyDescent="0.2">
      <c r="A132" s="54" t="s">
        <v>83</v>
      </c>
      <c r="B132" s="227"/>
      <c r="C132" s="96" t="s">
        <v>338</v>
      </c>
      <c r="D132" s="96"/>
      <c r="E132" s="96" t="s">
        <v>87</v>
      </c>
      <c r="F132" s="96" t="s">
        <v>87</v>
      </c>
      <c r="G132" s="95"/>
      <c r="H132" s="95">
        <f t="shared" si="41"/>
        <v>0</v>
      </c>
      <c r="I132" s="95">
        <f t="shared" si="41"/>
        <v>0</v>
      </c>
      <c r="J132" s="95">
        <f t="shared" si="41"/>
        <v>0</v>
      </c>
      <c r="K132" s="95">
        <f t="shared" si="41"/>
        <v>0</v>
      </c>
      <c r="L132" s="95">
        <f t="shared" si="41"/>
        <v>0</v>
      </c>
      <c r="M132" s="95">
        <f t="shared" si="41"/>
        <v>0</v>
      </c>
      <c r="N132" s="45">
        <f t="shared" si="40"/>
        <v>0</v>
      </c>
      <c r="O132" s="45"/>
      <c r="P132" s="45">
        <f t="shared" si="40"/>
        <v>0</v>
      </c>
      <c r="Q132" s="45"/>
      <c r="R132" s="34" t="e">
        <f t="shared" si="25"/>
        <v>#DIV/0!</v>
      </c>
    </row>
    <row r="133" spans="1:22" s="4" customFormat="1" ht="51" hidden="1" x14ac:dyDescent="0.2">
      <c r="A133" s="89" t="s">
        <v>351</v>
      </c>
      <c r="B133" s="218"/>
      <c r="C133" s="31" t="s">
        <v>352</v>
      </c>
      <c r="D133" s="88" t="s">
        <v>73</v>
      </c>
      <c r="E133" s="31" t="s">
        <v>87</v>
      </c>
      <c r="F133" s="31" t="s">
        <v>87</v>
      </c>
      <c r="G133" s="87"/>
      <c r="H133" s="87">
        <f t="shared" ref="H133:M133" si="42">H134+H138</f>
        <v>0</v>
      </c>
      <c r="I133" s="87">
        <f t="shared" si="42"/>
        <v>0</v>
      </c>
      <c r="J133" s="87">
        <f t="shared" si="42"/>
        <v>0</v>
      </c>
      <c r="K133" s="87">
        <f t="shared" si="42"/>
        <v>0</v>
      </c>
      <c r="L133" s="87">
        <f t="shared" si="42"/>
        <v>0</v>
      </c>
      <c r="M133" s="87">
        <f t="shared" si="42"/>
        <v>0</v>
      </c>
      <c r="N133" s="30">
        <v>0</v>
      </c>
      <c r="O133" s="30"/>
      <c r="P133" s="30">
        <v>0</v>
      </c>
      <c r="Q133" s="30"/>
      <c r="R133" s="34" t="e">
        <f t="shared" si="25"/>
        <v>#DIV/0!</v>
      </c>
    </row>
    <row r="134" spans="1:22" s="4" customFormat="1" ht="13.5" hidden="1" x14ac:dyDescent="0.2">
      <c r="A134" s="100" t="s">
        <v>85</v>
      </c>
      <c r="B134" s="228"/>
      <c r="C134" s="88"/>
      <c r="D134" s="88"/>
      <c r="E134" s="31" t="s">
        <v>79</v>
      </c>
      <c r="F134" s="31"/>
      <c r="G134" s="87"/>
      <c r="H134" s="87">
        <f t="shared" ref="H134:M134" si="43">H135</f>
        <v>0</v>
      </c>
      <c r="I134" s="87">
        <f t="shared" si="43"/>
        <v>0</v>
      </c>
      <c r="J134" s="87">
        <f t="shared" si="43"/>
        <v>0</v>
      </c>
      <c r="K134" s="87">
        <f t="shared" si="43"/>
        <v>0</v>
      </c>
      <c r="L134" s="87">
        <f t="shared" si="43"/>
        <v>0</v>
      </c>
      <c r="M134" s="87">
        <f t="shared" si="43"/>
        <v>0</v>
      </c>
      <c r="N134" s="30">
        <f t="shared" ref="N134:P136" si="44">N135</f>
        <v>0</v>
      </c>
      <c r="O134" s="30"/>
      <c r="P134" s="30">
        <f t="shared" si="44"/>
        <v>0</v>
      </c>
      <c r="Q134" s="30"/>
      <c r="R134" s="34" t="e">
        <f t="shared" si="25"/>
        <v>#DIV/0!</v>
      </c>
    </row>
    <row r="135" spans="1:22" s="86" customFormat="1" hidden="1" x14ac:dyDescent="0.2">
      <c r="A135" s="97" t="s">
        <v>353</v>
      </c>
      <c r="B135" s="229"/>
      <c r="C135" s="90"/>
      <c r="D135" s="90"/>
      <c r="E135" s="90" t="s">
        <v>79</v>
      </c>
      <c r="F135" s="90" t="s">
        <v>106</v>
      </c>
      <c r="G135" s="92"/>
      <c r="H135" s="92">
        <f t="shared" ref="H135:M135" si="45">H137</f>
        <v>0</v>
      </c>
      <c r="I135" s="92">
        <f t="shared" si="45"/>
        <v>0</v>
      </c>
      <c r="J135" s="92">
        <f t="shared" si="45"/>
        <v>0</v>
      </c>
      <c r="K135" s="92">
        <f t="shared" si="45"/>
        <v>0</v>
      </c>
      <c r="L135" s="92">
        <f t="shared" si="45"/>
        <v>0</v>
      </c>
      <c r="M135" s="92">
        <f t="shared" si="45"/>
        <v>0</v>
      </c>
      <c r="N135" s="92">
        <f t="shared" si="44"/>
        <v>0</v>
      </c>
      <c r="O135" s="92"/>
      <c r="P135" s="92">
        <f t="shared" si="44"/>
        <v>0</v>
      </c>
      <c r="Q135" s="92"/>
      <c r="R135" s="34" t="e">
        <f t="shared" si="25"/>
        <v>#DIV/0!</v>
      </c>
    </row>
    <row r="136" spans="1:22" s="27" customFormat="1" ht="14.25" hidden="1" customHeight="1" x14ac:dyDescent="0.2">
      <c r="A136" s="54" t="s">
        <v>203</v>
      </c>
      <c r="B136" s="225"/>
      <c r="C136" s="90" t="s">
        <v>337</v>
      </c>
      <c r="D136" s="31"/>
      <c r="E136" s="31" t="s">
        <v>79</v>
      </c>
      <c r="F136" s="31" t="s">
        <v>106</v>
      </c>
      <c r="G136" s="30"/>
      <c r="H136" s="30">
        <f t="shared" ref="H136:M136" si="46">H137</f>
        <v>0</v>
      </c>
      <c r="I136" s="30">
        <f t="shared" si="46"/>
        <v>0</v>
      </c>
      <c r="J136" s="30">
        <f t="shared" si="46"/>
        <v>0</v>
      </c>
      <c r="K136" s="30">
        <f t="shared" si="46"/>
        <v>0</v>
      </c>
      <c r="L136" s="30">
        <f t="shared" si="46"/>
        <v>0</v>
      </c>
      <c r="M136" s="30">
        <f t="shared" si="46"/>
        <v>0</v>
      </c>
      <c r="N136" s="30">
        <f t="shared" si="44"/>
        <v>0</v>
      </c>
      <c r="O136" s="30"/>
      <c r="P136" s="30">
        <f t="shared" si="44"/>
        <v>0</v>
      </c>
      <c r="Q136" s="30"/>
      <c r="R136" s="34" t="e">
        <f t="shared" si="25"/>
        <v>#DIV/0!</v>
      </c>
      <c r="V136" s="91"/>
    </row>
    <row r="137" spans="1:22" s="27" customFormat="1" ht="51" hidden="1" x14ac:dyDescent="0.2">
      <c r="A137" s="54" t="s">
        <v>354</v>
      </c>
      <c r="B137" s="225"/>
      <c r="C137" s="90" t="s">
        <v>355</v>
      </c>
      <c r="D137" s="31"/>
      <c r="E137" s="31" t="s">
        <v>79</v>
      </c>
      <c r="F137" s="31" t="s">
        <v>106</v>
      </c>
      <c r="G137" s="30"/>
      <c r="H137" s="30"/>
      <c r="I137" s="30"/>
      <c r="J137" s="30"/>
      <c r="K137" s="30"/>
      <c r="L137" s="30"/>
      <c r="M137" s="30"/>
      <c r="N137" s="30">
        <f>N138+N141</f>
        <v>0</v>
      </c>
      <c r="O137" s="30"/>
      <c r="P137" s="30">
        <f>P138+P141</f>
        <v>0</v>
      </c>
      <c r="Q137" s="30"/>
      <c r="R137" s="34" t="e">
        <f t="shared" si="25"/>
        <v>#DIV/0!</v>
      </c>
    </row>
    <row r="138" spans="1:22" s="27" customFormat="1" ht="51" hidden="1" x14ac:dyDescent="0.2">
      <c r="A138" s="93" t="s">
        <v>356</v>
      </c>
      <c r="B138" s="218"/>
      <c r="C138" s="31" t="s">
        <v>357</v>
      </c>
      <c r="D138" s="31" t="s">
        <v>73</v>
      </c>
      <c r="E138" s="88" t="s">
        <v>79</v>
      </c>
      <c r="F138" s="88" t="s">
        <v>106</v>
      </c>
      <c r="G138" s="30"/>
      <c r="H138" s="30">
        <f t="shared" ref="H138:M140" si="47">H139</f>
        <v>0</v>
      </c>
      <c r="I138" s="30">
        <f t="shared" si="47"/>
        <v>0</v>
      </c>
      <c r="J138" s="30">
        <f t="shared" si="47"/>
        <v>0</v>
      </c>
      <c r="K138" s="30">
        <f t="shared" si="47"/>
        <v>0</v>
      </c>
      <c r="L138" s="30">
        <f t="shared" si="47"/>
        <v>0</v>
      </c>
      <c r="M138" s="30">
        <f t="shared" si="47"/>
        <v>0</v>
      </c>
      <c r="N138" s="30">
        <v>0</v>
      </c>
      <c r="O138" s="30"/>
      <c r="P138" s="30">
        <v>0</v>
      </c>
      <c r="Q138" s="30"/>
      <c r="R138" s="34" t="e">
        <f t="shared" si="25"/>
        <v>#DIV/0!</v>
      </c>
    </row>
    <row r="139" spans="1:22" s="86" customFormat="1" ht="106.5" hidden="1" customHeight="1" x14ac:dyDescent="0.2">
      <c r="A139" s="85" t="s">
        <v>81</v>
      </c>
      <c r="B139" s="218"/>
      <c r="C139" s="31" t="s">
        <v>84</v>
      </c>
      <c r="D139" s="88" t="s">
        <v>73</v>
      </c>
      <c r="E139" s="88" t="s">
        <v>79</v>
      </c>
      <c r="F139" s="88" t="s">
        <v>106</v>
      </c>
      <c r="G139" s="87"/>
      <c r="H139" s="87">
        <f t="shared" si="47"/>
        <v>0</v>
      </c>
      <c r="I139" s="87">
        <f t="shared" si="47"/>
        <v>0</v>
      </c>
      <c r="J139" s="87">
        <f t="shared" si="47"/>
        <v>0</v>
      </c>
      <c r="K139" s="87">
        <f t="shared" si="47"/>
        <v>0</v>
      </c>
      <c r="L139" s="87">
        <f t="shared" si="47"/>
        <v>0</v>
      </c>
      <c r="M139" s="87">
        <f t="shared" si="47"/>
        <v>0</v>
      </c>
      <c r="N139" s="30"/>
      <c r="O139" s="30"/>
      <c r="P139" s="30"/>
      <c r="Q139" s="30"/>
      <c r="R139" s="34" t="e">
        <f t="shared" si="25"/>
        <v>#DIV/0!</v>
      </c>
    </row>
    <row r="140" spans="1:22" s="27" customFormat="1" hidden="1" x14ac:dyDescent="0.2">
      <c r="A140" s="85" t="s">
        <v>80</v>
      </c>
      <c r="B140" s="225"/>
      <c r="C140" s="31" t="s">
        <v>84</v>
      </c>
      <c r="D140" s="31" t="s">
        <v>69</v>
      </c>
      <c r="E140" s="31" t="s">
        <v>79</v>
      </c>
      <c r="F140" s="31" t="s">
        <v>106</v>
      </c>
      <c r="G140" s="30"/>
      <c r="H140" s="30">
        <f t="shared" si="47"/>
        <v>0</v>
      </c>
      <c r="I140" s="30">
        <f t="shared" si="47"/>
        <v>0</v>
      </c>
      <c r="J140" s="30">
        <f t="shared" si="47"/>
        <v>0</v>
      </c>
      <c r="K140" s="30">
        <f t="shared" si="47"/>
        <v>0</v>
      </c>
      <c r="L140" s="30">
        <f t="shared" si="47"/>
        <v>0</v>
      </c>
      <c r="M140" s="30">
        <f t="shared" si="47"/>
        <v>0</v>
      </c>
      <c r="N140" s="30"/>
      <c r="O140" s="30"/>
      <c r="P140" s="30"/>
      <c r="Q140" s="30"/>
      <c r="R140" s="34" t="e">
        <f t="shared" si="25"/>
        <v>#DIV/0!</v>
      </c>
    </row>
    <row r="141" spans="1:22" s="27" customFormat="1" ht="63.75" hidden="1" x14ac:dyDescent="0.2">
      <c r="A141" s="89" t="s">
        <v>358</v>
      </c>
      <c r="B141" s="225"/>
      <c r="C141" s="31" t="s">
        <v>359</v>
      </c>
      <c r="D141" s="31" t="s">
        <v>73</v>
      </c>
      <c r="E141" s="31" t="s">
        <v>79</v>
      </c>
      <c r="F141" s="31" t="s">
        <v>106</v>
      </c>
      <c r="G141" s="30"/>
      <c r="H141" s="30"/>
      <c r="I141" s="30"/>
      <c r="J141" s="30"/>
      <c r="K141" s="30"/>
      <c r="L141" s="30"/>
      <c r="M141" s="30"/>
      <c r="N141" s="30">
        <v>0</v>
      </c>
      <c r="O141" s="30"/>
      <c r="P141" s="30">
        <v>0</v>
      </c>
      <c r="Q141" s="30"/>
      <c r="R141" s="34" t="e">
        <f t="shared" si="25"/>
        <v>#DIV/0!</v>
      </c>
    </row>
    <row r="142" spans="1:22" s="27" customFormat="1" ht="39.75" hidden="1" customHeight="1" x14ac:dyDescent="0.2">
      <c r="A142" s="198" t="s">
        <v>82</v>
      </c>
      <c r="B142" s="225"/>
      <c r="C142" s="31" t="s">
        <v>77</v>
      </c>
      <c r="D142" s="31"/>
      <c r="E142" s="31" t="s">
        <v>79</v>
      </c>
      <c r="F142" s="31" t="s">
        <v>106</v>
      </c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4" t="e">
        <f t="shared" si="25"/>
        <v>#DIV/0!</v>
      </c>
    </row>
    <row r="143" spans="1:22" s="4" customFormat="1" hidden="1" x14ac:dyDescent="0.2">
      <c r="A143" s="204" t="s">
        <v>81</v>
      </c>
      <c r="B143" s="84"/>
      <c r="C143" s="83" t="s">
        <v>77</v>
      </c>
      <c r="D143" s="83" t="s">
        <v>73</v>
      </c>
      <c r="E143" s="83" t="s">
        <v>79</v>
      </c>
      <c r="F143" s="83" t="s">
        <v>106</v>
      </c>
      <c r="G143" s="10"/>
      <c r="H143" s="10"/>
      <c r="I143" s="10"/>
      <c r="J143" s="10"/>
      <c r="K143" s="10"/>
      <c r="L143" s="10"/>
      <c r="M143" s="10"/>
      <c r="N143" s="82"/>
      <c r="O143" s="82"/>
      <c r="P143" s="82"/>
      <c r="Q143" s="82"/>
      <c r="R143" s="34" t="e">
        <f t="shared" si="25"/>
        <v>#DIV/0!</v>
      </c>
    </row>
    <row r="144" spans="1:22" s="77" customFormat="1" hidden="1" x14ac:dyDescent="0.2">
      <c r="A144" s="204" t="s">
        <v>80</v>
      </c>
      <c r="B144" s="76"/>
      <c r="C144" s="80" t="s">
        <v>77</v>
      </c>
      <c r="D144" s="81" t="s">
        <v>69</v>
      </c>
      <c r="E144" s="80" t="s">
        <v>79</v>
      </c>
      <c r="F144" s="80" t="s">
        <v>106</v>
      </c>
      <c r="G144" s="79"/>
      <c r="H144" s="79"/>
      <c r="I144" s="79"/>
      <c r="J144" s="79"/>
      <c r="K144" s="79"/>
      <c r="L144" s="79"/>
      <c r="M144" s="79"/>
      <c r="N144" s="78"/>
      <c r="O144" s="78"/>
      <c r="P144" s="78"/>
      <c r="Q144" s="78"/>
      <c r="R144" s="34" t="e">
        <f t="shared" si="25"/>
        <v>#DIV/0!</v>
      </c>
    </row>
    <row r="145" spans="3:15" x14ac:dyDescent="0.2">
      <c r="C145" s="12"/>
      <c r="D145" s="11"/>
      <c r="E145" s="12"/>
      <c r="F145" s="12"/>
      <c r="G145" s="10"/>
      <c r="H145" s="10"/>
      <c r="I145" s="10"/>
      <c r="J145" s="10"/>
      <c r="K145" s="10"/>
      <c r="L145" s="10"/>
      <c r="M145" s="10"/>
      <c r="N145" s="9"/>
      <c r="O145" s="9"/>
    </row>
    <row r="146" spans="3:15" x14ac:dyDescent="0.2">
      <c r="C146" s="12"/>
      <c r="D146" s="11"/>
      <c r="E146" s="12"/>
      <c r="F146" s="12"/>
      <c r="G146" s="10"/>
      <c r="H146" s="10"/>
      <c r="I146" s="10"/>
      <c r="J146" s="10"/>
      <c r="K146" s="10"/>
      <c r="L146" s="10"/>
      <c r="M146" s="10"/>
      <c r="N146" s="9"/>
      <c r="O146" s="9"/>
    </row>
    <row r="147" spans="3:15" x14ac:dyDescent="0.2">
      <c r="C147" s="12"/>
      <c r="D147" s="11"/>
      <c r="E147" s="12"/>
      <c r="F147" s="12"/>
      <c r="G147" s="10"/>
      <c r="H147" s="10"/>
      <c r="I147" s="10"/>
      <c r="J147" s="10"/>
      <c r="K147" s="10"/>
      <c r="L147" s="10"/>
      <c r="M147" s="10"/>
      <c r="N147" s="9"/>
      <c r="O147" s="9"/>
    </row>
    <row r="148" spans="3:15" x14ac:dyDescent="0.2">
      <c r="C148" s="12"/>
      <c r="D148" s="11"/>
      <c r="E148" s="12"/>
      <c r="F148" s="12"/>
      <c r="G148" s="10"/>
      <c r="H148" s="10"/>
      <c r="I148" s="10"/>
      <c r="J148" s="10"/>
      <c r="K148" s="10"/>
      <c r="L148" s="10"/>
      <c r="M148" s="10"/>
      <c r="N148" s="9"/>
      <c r="O148" s="9"/>
    </row>
    <row r="149" spans="3:15" x14ac:dyDescent="0.2">
      <c r="C149" s="12"/>
      <c r="D149" s="11"/>
      <c r="E149" s="12"/>
      <c r="F149" s="12"/>
      <c r="G149" s="10"/>
      <c r="H149" s="10"/>
      <c r="I149" s="10"/>
      <c r="J149" s="10"/>
      <c r="K149" s="10"/>
      <c r="L149" s="10"/>
      <c r="M149" s="10"/>
      <c r="N149" s="9"/>
      <c r="O149" s="9"/>
    </row>
    <row r="150" spans="3:15" x14ac:dyDescent="0.2">
      <c r="C150" s="12"/>
      <c r="D150" s="11"/>
      <c r="E150" s="12"/>
      <c r="F150" s="12"/>
      <c r="G150" s="10"/>
      <c r="H150" s="10"/>
      <c r="I150" s="10"/>
      <c r="J150" s="10"/>
      <c r="K150" s="10"/>
      <c r="L150" s="10"/>
      <c r="M150" s="10"/>
      <c r="N150" s="9"/>
      <c r="O150" s="9"/>
    </row>
    <row r="151" spans="3:15" x14ac:dyDescent="0.2">
      <c r="C151" s="12"/>
      <c r="D151" s="11"/>
      <c r="E151" s="12"/>
      <c r="F151" s="12"/>
      <c r="G151" s="10"/>
      <c r="H151" s="10"/>
      <c r="I151" s="10"/>
      <c r="J151" s="10"/>
      <c r="K151" s="10"/>
      <c r="L151" s="10"/>
      <c r="M151" s="10"/>
      <c r="N151" s="9"/>
      <c r="O151" s="9"/>
    </row>
    <row r="152" spans="3:15" x14ac:dyDescent="0.2">
      <c r="C152" s="12"/>
      <c r="D152" s="11"/>
      <c r="E152" s="12"/>
      <c r="F152" s="12"/>
      <c r="G152" s="10"/>
      <c r="H152" s="10"/>
      <c r="I152" s="10"/>
      <c r="J152" s="10"/>
      <c r="K152" s="10"/>
      <c r="L152" s="10"/>
      <c r="M152" s="10"/>
      <c r="N152" s="9"/>
      <c r="O152" s="9"/>
    </row>
    <row r="153" spans="3:15" x14ac:dyDescent="0.2">
      <c r="C153" s="12"/>
      <c r="D153" s="11"/>
      <c r="E153" s="12"/>
      <c r="F153" s="12"/>
      <c r="G153" s="10"/>
      <c r="H153" s="10"/>
      <c r="I153" s="10"/>
      <c r="J153" s="10"/>
      <c r="K153" s="10"/>
      <c r="L153" s="10"/>
      <c r="M153" s="10"/>
      <c r="N153" s="9"/>
      <c r="O153" s="9"/>
    </row>
    <row r="154" spans="3:15" x14ac:dyDescent="0.2">
      <c r="C154" s="12"/>
      <c r="D154" s="11"/>
      <c r="E154" s="12"/>
      <c r="F154" s="12"/>
      <c r="G154" s="10"/>
      <c r="H154" s="10"/>
      <c r="I154" s="10"/>
      <c r="J154" s="10"/>
      <c r="K154" s="10"/>
      <c r="L154" s="10"/>
      <c r="M154" s="10"/>
      <c r="N154" s="9"/>
      <c r="O154" s="9"/>
    </row>
    <row r="155" spans="3:15" x14ac:dyDescent="0.2">
      <c r="C155" s="12"/>
      <c r="D155" s="11"/>
      <c r="E155" s="12"/>
      <c r="F155" s="12"/>
      <c r="G155" s="10"/>
      <c r="H155" s="10"/>
      <c r="I155" s="10"/>
      <c r="J155" s="10"/>
      <c r="K155" s="10"/>
      <c r="L155" s="10"/>
      <c r="M155" s="10"/>
      <c r="N155" s="9"/>
      <c r="O155" s="9"/>
    </row>
    <row r="156" spans="3:15" x14ac:dyDescent="0.2">
      <c r="C156" s="12"/>
      <c r="D156" s="11"/>
      <c r="E156" s="12"/>
      <c r="F156" s="12"/>
      <c r="G156" s="10"/>
      <c r="H156" s="10"/>
      <c r="I156" s="10"/>
      <c r="J156" s="10"/>
      <c r="K156" s="10"/>
      <c r="L156" s="10"/>
      <c r="M156" s="10"/>
      <c r="N156" s="9"/>
      <c r="O156" s="9"/>
    </row>
    <row r="157" spans="3:15" x14ac:dyDescent="0.2">
      <c r="C157" s="12"/>
      <c r="D157" s="11"/>
      <c r="E157" s="12"/>
      <c r="F157" s="12"/>
      <c r="G157" s="10"/>
      <c r="H157" s="10"/>
      <c r="I157" s="10"/>
      <c r="J157" s="10"/>
      <c r="K157" s="10"/>
      <c r="L157" s="10"/>
      <c r="M157" s="10"/>
      <c r="N157" s="9"/>
      <c r="O157" s="9"/>
    </row>
    <row r="158" spans="3:15" x14ac:dyDescent="0.2">
      <c r="C158" s="12"/>
      <c r="D158" s="11"/>
      <c r="E158" s="12"/>
      <c r="F158" s="12"/>
      <c r="G158" s="10"/>
      <c r="H158" s="10"/>
      <c r="I158" s="10"/>
      <c r="J158" s="10"/>
      <c r="K158" s="10"/>
      <c r="L158" s="10"/>
      <c r="M158" s="10"/>
      <c r="N158" s="9"/>
      <c r="O158" s="9"/>
    </row>
    <row r="159" spans="3:15" x14ac:dyDescent="0.2">
      <c r="C159" s="12"/>
      <c r="D159" s="11"/>
      <c r="E159" s="12"/>
      <c r="F159" s="12"/>
      <c r="G159" s="10"/>
      <c r="H159" s="10"/>
      <c r="I159" s="10"/>
      <c r="J159" s="10"/>
      <c r="K159" s="10"/>
      <c r="L159" s="10"/>
      <c r="M159" s="10"/>
      <c r="N159" s="9"/>
      <c r="O159" s="9"/>
    </row>
    <row r="160" spans="3:15" x14ac:dyDescent="0.2">
      <c r="C160" s="12"/>
      <c r="D160" s="11"/>
      <c r="E160" s="12"/>
      <c r="F160" s="12"/>
      <c r="G160" s="10"/>
      <c r="H160" s="10"/>
      <c r="I160" s="10"/>
      <c r="J160" s="10"/>
      <c r="K160" s="10"/>
      <c r="L160" s="10"/>
      <c r="M160" s="10"/>
      <c r="N160" s="9"/>
      <c r="O160" s="9"/>
    </row>
    <row r="161" spans="3:15" x14ac:dyDescent="0.2">
      <c r="C161" s="12"/>
      <c r="D161" s="11"/>
      <c r="E161" s="12"/>
      <c r="F161" s="12"/>
      <c r="G161" s="10"/>
      <c r="H161" s="10"/>
      <c r="I161" s="10"/>
      <c r="J161" s="10"/>
      <c r="K161" s="10"/>
      <c r="L161" s="10"/>
      <c r="M161" s="10"/>
      <c r="N161" s="9"/>
      <c r="O161" s="9"/>
    </row>
    <row r="162" spans="3:15" x14ac:dyDescent="0.2">
      <c r="C162" s="12"/>
      <c r="D162" s="11"/>
      <c r="E162" s="12"/>
      <c r="F162" s="12"/>
      <c r="G162" s="10"/>
      <c r="H162" s="10"/>
      <c r="I162" s="10"/>
      <c r="J162" s="10"/>
      <c r="K162" s="10"/>
      <c r="L162" s="10"/>
      <c r="M162" s="10"/>
      <c r="N162" s="9"/>
      <c r="O162" s="9"/>
    </row>
    <row r="163" spans="3:15" x14ac:dyDescent="0.2">
      <c r="C163" s="12"/>
      <c r="D163" s="11"/>
      <c r="E163" s="12"/>
      <c r="F163" s="12"/>
      <c r="G163" s="10"/>
      <c r="H163" s="10"/>
      <c r="I163" s="10"/>
      <c r="J163" s="10"/>
      <c r="K163" s="10"/>
      <c r="L163" s="10"/>
      <c r="M163" s="10"/>
      <c r="N163" s="9"/>
      <c r="O163" s="9"/>
    </row>
    <row r="164" spans="3:15" x14ac:dyDescent="0.2">
      <c r="C164" s="12"/>
      <c r="D164" s="11"/>
      <c r="E164" s="12"/>
      <c r="F164" s="12"/>
      <c r="G164" s="10"/>
      <c r="H164" s="10"/>
      <c r="I164" s="10"/>
      <c r="J164" s="10"/>
      <c r="K164" s="10"/>
      <c r="L164" s="10"/>
      <c r="M164" s="10"/>
      <c r="N164" s="9"/>
      <c r="O164" s="9"/>
    </row>
    <row r="165" spans="3:15" x14ac:dyDescent="0.2">
      <c r="C165" s="12"/>
      <c r="D165" s="11"/>
      <c r="E165" s="12"/>
      <c r="F165" s="12"/>
      <c r="G165" s="10"/>
      <c r="H165" s="10"/>
      <c r="I165" s="10"/>
      <c r="J165" s="10"/>
      <c r="K165" s="10"/>
      <c r="L165" s="10"/>
      <c r="M165" s="10"/>
      <c r="N165" s="9"/>
      <c r="O165" s="9"/>
    </row>
    <row r="166" spans="3:15" x14ac:dyDescent="0.2">
      <c r="C166" s="12"/>
      <c r="D166" s="11"/>
      <c r="E166" s="12"/>
      <c r="F166" s="12"/>
      <c r="G166" s="10"/>
      <c r="H166" s="10"/>
      <c r="I166" s="10"/>
      <c r="J166" s="10"/>
      <c r="K166" s="10"/>
      <c r="L166" s="10"/>
      <c r="M166" s="10"/>
      <c r="N166" s="9"/>
      <c r="O166" s="9"/>
    </row>
    <row r="167" spans="3:15" x14ac:dyDescent="0.2">
      <c r="C167" s="12"/>
      <c r="D167" s="11"/>
      <c r="E167" s="12"/>
      <c r="F167" s="12"/>
      <c r="G167" s="10"/>
      <c r="H167" s="10"/>
      <c r="I167" s="10"/>
      <c r="J167" s="10"/>
      <c r="K167" s="10"/>
      <c r="L167" s="10"/>
      <c r="M167" s="10"/>
      <c r="N167" s="9"/>
      <c r="O167" s="9"/>
    </row>
    <row r="168" spans="3:15" x14ac:dyDescent="0.2">
      <c r="C168" s="12"/>
      <c r="D168" s="11"/>
      <c r="E168" s="12"/>
      <c r="F168" s="12"/>
      <c r="G168" s="10"/>
      <c r="H168" s="10"/>
      <c r="I168" s="10"/>
      <c r="J168" s="10"/>
      <c r="K168" s="10"/>
      <c r="L168" s="10"/>
      <c r="M168" s="10"/>
      <c r="N168" s="9"/>
      <c r="O168" s="9"/>
    </row>
    <row r="169" spans="3:15" x14ac:dyDescent="0.2">
      <c r="C169" s="12"/>
      <c r="D169" s="11"/>
      <c r="E169" s="12"/>
      <c r="F169" s="12"/>
      <c r="G169" s="10"/>
      <c r="H169" s="10"/>
      <c r="I169" s="10"/>
      <c r="J169" s="10"/>
      <c r="K169" s="10"/>
      <c r="L169" s="10"/>
      <c r="M169" s="10"/>
      <c r="N169" s="9"/>
      <c r="O169" s="9"/>
    </row>
    <row r="170" spans="3:15" x14ac:dyDescent="0.2">
      <c r="C170" s="12"/>
      <c r="D170" s="11"/>
      <c r="E170" s="12"/>
      <c r="F170" s="12"/>
      <c r="G170" s="10"/>
      <c r="H170" s="10"/>
      <c r="I170" s="10"/>
      <c r="J170" s="10"/>
      <c r="K170" s="10"/>
      <c r="L170" s="10"/>
      <c r="M170" s="10"/>
      <c r="N170" s="9"/>
      <c r="O170" s="9"/>
    </row>
    <row r="171" spans="3:15" x14ac:dyDescent="0.2">
      <c r="C171" s="12"/>
      <c r="D171" s="11"/>
      <c r="E171" s="12"/>
      <c r="F171" s="12"/>
      <c r="G171" s="10"/>
      <c r="H171" s="10"/>
      <c r="I171" s="10"/>
      <c r="J171" s="10"/>
      <c r="K171" s="10"/>
      <c r="L171" s="10"/>
      <c r="M171" s="10"/>
      <c r="N171" s="9"/>
      <c r="O171" s="9"/>
    </row>
    <row r="172" spans="3:15" x14ac:dyDescent="0.2">
      <c r="C172" s="12"/>
      <c r="D172" s="11"/>
      <c r="E172" s="12"/>
      <c r="F172" s="12"/>
      <c r="G172" s="10"/>
      <c r="H172" s="10"/>
      <c r="I172" s="10"/>
      <c r="J172" s="10"/>
      <c r="K172" s="10"/>
      <c r="L172" s="10"/>
      <c r="M172" s="10"/>
      <c r="N172" s="9"/>
      <c r="O172" s="9"/>
    </row>
    <row r="173" spans="3:15" x14ac:dyDescent="0.2">
      <c r="C173" s="12"/>
      <c r="D173" s="11"/>
      <c r="E173" s="12"/>
      <c r="F173" s="12"/>
      <c r="G173" s="10"/>
      <c r="H173" s="10"/>
      <c r="I173" s="10"/>
      <c r="J173" s="10"/>
      <c r="K173" s="10"/>
      <c r="L173" s="10"/>
      <c r="M173" s="10"/>
      <c r="N173" s="9"/>
      <c r="O173" s="9"/>
    </row>
    <row r="174" spans="3:15" x14ac:dyDescent="0.2">
      <c r="C174" s="12"/>
      <c r="D174" s="11"/>
      <c r="E174" s="12"/>
      <c r="F174" s="12"/>
      <c r="G174" s="10"/>
      <c r="H174" s="10"/>
      <c r="I174" s="10"/>
      <c r="J174" s="10"/>
      <c r="K174" s="10"/>
      <c r="L174" s="10"/>
      <c r="M174" s="10"/>
      <c r="N174" s="9"/>
      <c r="O174" s="9"/>
    </row>
    <row r="175" spans="3:15" x14ac:dyDescent="0.2">
      <c r="C175" s="12"/>
      <c r="D175" s="11"/>
      <c r="E175" s="12"/>
      <c r="F175" s="12"/>
      <c r="G175" s="10"/>
      <c r="H175" s="10"/>
      <c r="I175" s="10"/>
      <c r="J175" s="10"/>
      <c r="K175" s="10"/>
      <c r="L175" s="10"/>
      <c r="M175" s="10"/>
      <c r="N175" s="9"/>
      <c r="O175" s="9"/>
    </row>
    <row r="176" spans="3:15" x14ac:dyDescent="0.2">
      <c r="C176" s="12"/>
      <c r="D176" s="11"/>
      <c r="E176" s="12"/>
      <c r="F176" s="12"/>
      <c r="G176" s="10"/>
      <c r="H176" s="10"/>
      <c r="I176" s="10"/>
      <c r="J176" s="10"/>
      <c r="K176" s="10"/>
      <c r="L176" s="10"/>
      <c r="M176" s="10"/>
      <c r="N176" s="9"/>
      <c r="O176" s="9"/>
    </row>
    <row r="177" spans="3:15" x14ac:dyDescent="0.2">
      <c r="C177" s="12"/>
      <c r="D177" s="11"/>
      <c r="E177" s="12"/>
      <c r="F177" s="12"/>
      <c r="G177" s="10"/>
      <c r="H177" s="10"/>
      <c r="I177" s="10"/>
      <c r="J177" s="10"/>
      <c r="K177" s="10"/>
      <c r="L177" s="10"/>
      <c r="M177" s="10"/>
      <c r="N177" s="9"/>
      <c r="O177" s="9"/>
    </row>
    <row r="178" spans="3:15" x14ac:dyDescent="0.2">
      <c r="C178" s="12"/>
      <c r="D178" s="11"/>
      <c r="E178" s="12"/>
      <c r="F178" s="12"/>
      <c r="G178" s="10"/>
      <c r="H178" s="10"/>
      <c r="I178" s="10"/>
      <c r="J178" s="10"/>
      <c r="K178" s="10"/>
      <c r="L178" s="10"/>
      <c r="M178" s="10"/>
      <c r="N178" s="9"/>
      <c r="O178" s="9"/>
    </row>
    <row r="179" spans="3:15" x14ac:dyDescent="0.2">
      <c r="C179" s="12"/>
      <c r="D179" s="11"/>
      <c r="E179" s="12"/>
      <c r="F179" s="12"/>
      <c r="G179" s="10"/>
      <c r="H179" s="10"/>
      <c r="I179" s="10"/>
      <c r="J179" s="10"/>
      <c r="K179" s="10"/>
      <c r="L179" s="10"/>
      <c r="M179" s="10"/>
      <c r="N179" s="9"/>
      <c r="O179" s="9"/>
    </row>
    <row r="180" spans="3:15" x14ac:dyDescent="0.2">
      <c r="C180" s="12"/>
      <c r="D180" s="11"/>
      <c r="E180" s="12"/>
      <c r="F180" s="12"/>
      <c r="G180" s="10"/>
      <c r="H180" s="10"/>
      <c r="I180" s="10"/>
      <c r="J180" s="10"/>
      <c r="K180" s="10"/>
      <c r="L180" s="10"/>
      <c r="M180" s="10"/>
      <c r="N180" s="9"/>
      <c r="O180" s="9"/>
    </row>
    <row r="181" spans="3:15" x14ac:dyDescent="0.2">
      <c r="C181" s="12"/>
      <c r="D181" s="11"/>
      <c r="E181" s="12"/>
      <c r="F181" s="12"/>
      <c r="G181" s="10"/>
      <c r="H181" s="10"/>
      <c r="I181" s="10"/>
      <c r="J181" s="10"/>
      <c r="K181" s="10"/>
      <c r="L181" s="10"/>
      <c r="M181" s="10"/>
      <c r="N181" s="9"/>
      <c r="O181" s="9"/>
    </row>
    <row r="182" spans="3:15" x14ac:dyDescent="0.2">
      <c r="C182" s="12"/>
      <c r="D182" s="11"/>
      <c r="E182" s="12"/>
      <c r="F182" s="12"/>
      <c r="G182" s="10"/>
      <c r="H182" s="10"/>
      <c r="I182" s="10"/>
      <c r="J182" s="10"/>
      <c r="K182" s="10"/>
      <c r="L182" s="10"/>
      <c r="M182" s="10"/>
      <c r="N182" s="9"/>
      <c r="O182" s="9"/>
    </row>
    <row r="183" spans="3:15" x14ac:dyDescent="0.2">
      <c r="C183" s="12"/>
      <c r="D183" s="11"/>
      <c r="E183" s="12"/>
      <c r="F183" s="12"/>
      <c r="G183" s="10"/>
      <c r="H183" s="10"/>
      <c r="I183" s="10"/>
      <c r="J183" s="10"/>
      <c r="K183" s="10"/>
      <c r="L183" s="10"/>
      <c r="M183" s="10"/>
      <c r="N183" s="9"/>
      <c r="O183" s="9"/>
    </row>
    <row r="184" spans="3:15" x14ac:dyDescent="0.2">
      <c r="C184" s="12"/>
      <c r="D184" s="11"/>
      <c r="E184" s="12"/>
      <c r="F184" s="12"/>
      <c r="G184" s="10"/>
      <c r="H184" s="10"/>
      <c r="I184" s="10"/>
      <c r="J184" s="10"/>
      <c r="K184" s="10"/>
      <c r="L184" s="10"/>
      <c r="M184" s="10"/>
      <c r="N184" s="9"/>
      <c r="O184" s="9"/>
    </row>
    <row r="185" spans="3:15" x14ac:dyDescent="0.2">
      <c r="C185" s="12"/>
      <c r="D185" s="11"/>
      <c r="E185" s="12"/>
      <c r="F185" s="12"/>
      <c r="G185" s="10"/>
      <c r="H185" s="10"/>
      <c r="I185" s="10"/>
      <c r="J185" s="10"/>
      <c r="K185" s="10"/>
      <c r="L185" s="10"/>
      <c r="M185" s="10"/>
      <c r="N185" s="9"/>
      <c r="O185" s="9"/>
    </row>
    <row r="186" spans="3:15" x14ac:dyDescent="0.2">
      <c r="C186" s="12"/>
      <c r="D186" s="11"/>
      <c r="E186" s="12"/>
      <c r="F186" s="12"/>
      <c r="G186" s="10"/>
      <c r="H186" s="10"/>
      <c r="I186" s="10"/>
      <c r="J186" s="10"/>
      <c r="K186" s="10"/>
      <c r="L186" s="10"/>
      <c r="M186" s="10"/>
      <c r="N186" s="9"/>
      <c r="O186" s="9"/>
    </row>
    <row r="187" spans="3:15" x14ac:dyDescent="0.2">
      <c r="C187" s="12"/>
      <c r="D187" s="11"/>
      <c r="E187" s="12"/>
      <c r="F187" s="12"/>
      <c r="G187" s="10"/>
      <c r="H187" s="10"/>
      <c r="I187" s="10"/>
      <c r="J187" s="10"/>
      <c r="K187" s="10"/>
      <c r="L187" s="10"/>
      <c r="M187" s="10"/>
      <c r="N187" s="9"/>
      <c r="O187" s="9"/>
    </row>
    <row r="188" spans="3:15" x14ac:dyDescent="0.2">
      <c r="C188" s="12"/>
      <c r="D188" s="11"/>
      <c r="E188" s="12"/>
      <c r="F188" s="12"/>
      <c r="G188" s="10"/>
      <c r="H188" s="10"/>
      <c r="I188" s="10"/>
      <c r="J188" s="10"/>
      <c r="K188" s="10"/>
      <c r="L188" s="10"/>
      <c r="M188" s="10"/>
      <c r="N188" s="9"/>
      <c r="O188" s="9"/>
    </row>
    <row r="189" spans="3:15" x14ac:dyDescent="0.2">
      <c r="C189" s="12"/>
      <c r="D189" s="11"/>
      <c r="E189" s="12"/>
      <c r="F189" s="12"/>
      <c r="G189" s="10"/>
      <c r="H189" s="10"/>
      <c r="I189" s="10"/>
      <c r="J189" s="10"/>
      <c r="K189" s="10"/>
      <c r="L189" s="10"/>
      <c r="M189" s="10"/>
      <c r="N189" s="9"/>
      <c r="O189" s="9"/>
    </row>
    <row r="190" spans="3:15" x14ac:dyDescent="0.2">
      <c r="C190" s="12"/>
      <c r="D190" s="11"/>
      <c r="E190" s="12"/>
      <c r="F190" s="12"/>
      <c r="G190" s="10"/>
      <c r="H190" s="10"/>
      <c r="I190" s="10"/>
      <c r="J190" s="10"/>
      <c r="K190" s="10"/>
      <c r="L190" s="10"/>
      <c r="M190" s="10"/>
      <c r="N190" s="9"/>
      <c r="O190" s="9"/>
    </row>
    <row r="191" spans="3:15" x14ac:dyDescent="0.2">
      <c r="C191" s="12"/>
      <c r="D191" s="11"/>
      <c r="E191" s="12"/>
      <c r="F191" s="12"/>
      <c r="G191" s="10"/>
      <c r="H191" s="10"/>
      <c r="I191" s="10"/>
      <c r="J191" s="10"/>
      <c r="K191" s="10"/>
      <c r="L191" s="10"/>
      <c r="M191" s="10"/>
      <c r="N191" s="9"/>
      <c r="O191" s="9"/>
    </row>
    <row r="192" spans="3:15" x14ac:dyDescent="0.2">
      <c r="C192" s="12"/>
      <c r="D192" s="11"/>
      <c r="E192" s="12"/>
      <c r="F192" s="12"/>
      <c r="G192" s="10"/>
      <c r="H192" s="10"/>
      <c r="I192" s="10"/>
      <c r="J192" s="10"/>
      <c r="K192" s="10"/>
      <c r="L192" s="10"/>
      <c r="M192" s="10"/>
      <c r="N192" s="9"/>
      <c r="O192" s="9"/>
    </row>
    <row r="193" spans="3:15" x14ac:dyDescent="0.2">
      <c r="C193" s="12"/>
      <c r="D193" s="11"/>
      <c r="E193" s="12"/>
      <c r="F193" s="12"/>
      <c r="G193" s="10"/>
      <c r="H193" s="10"/>
      <c r="I193" s="10"/>
      <c r="J193" s="10"/>
      <c r="K193" s="10"/>
      <c r="L193" s="10"/>
      <c r="M193" s="10"/>
      <c r="N193" s="9"/>
      <c r="O193" s="9"/>
    </row>
    <row r="194" spans="3:15" x14ac:dyDescent="0.2">
      <c r="C194" s="12"/>
      <c r="D194" s="11"/>
      <c r="E194" s="12"/>
      <c r="F194" s="12"/>
      <c r="G194" s="10"/>
      <c r="H194" s="10"/>
      <c r="I194" s="10"/>
      <c r="J194" s="10"/>
      <c r="K194" s="10"/>
      <c r="L194" s="10"/>
      <c r="M194" s="10"/>
      <c r="N194" s="9"/>
      <c r="O194" s="9"/>
    </row>
    <row r="195" spans="3:15" x14ac:dyDescent="0.2">
      <c r="C195" s="12"/>
      <c r="D195" s="11"/>
      <c r="E195" s="12"/>
      <c r="F195" s="12"/>
      <c r="G195" s="10"/>
      <c r="H195" s="10"/>
      <c r="I195" s="10"/>
      <c r="J195" s="10"/>
      <c r="K195" s="10"/>
      <c r="L195" s="10"/>
      <c r="M195" s="10"/>
      <c r="N195" s="9"/>
      <c r="O195" s="9"/>
    </row>
    <row r="196" spans="3:15" x14ac:dyDescent="0.2">
      <c r="C196" s="12"/>
      <c r="D196" s="11"/>
      <c r="E196" s="12"/>
      <c r="F196" s="12"/>
      <c r="G196" s="10"/>
      <c r="H196" s="10"/>
      <c r="I196" s="10"/>
      <c r="J196" s="10"/>
      <c r="K196" s="10"/>
      <c r="L196" s="10"/>
      <c r="M196" s="10"/>
      <c r="N196" s="9"/>
      <c r="O196" s="9"/>
    </row>
    <row r="197" spans="3:15" x14ac:dyDescent="0.2">
      <c r="C197" s="12"/>
      <c r="D197" s="11"/>
      <c r="E197" s="12"/>
      <c r="F197" s="12"/>
      <c r="G197" s="10"/>
      <c r="H197" s="10"/>
      <c r="I197" s="10"/>
      <c r="J197" s="10"/>
      <c r="K197" s="10"/>
      <c r="L197" s="10"/>
      <c r="M197" s="10"/>
      <c r="N197" s="9"/>
      <c r="O197" s="9"/>
    </row>
    <row r="198" spans="3:15" x14ac:dyDescent="0.2">
      <c r="C198" s="12"/>
      <c r="D198" s="11"/>
      <c r="E198" s="12"/>
      <c r="F198" s="12"/>
      <c r="G198" s="10"/>
      <c r="H198" s="10"/>
      <c r="I198" s="10"/>
      <c r="J198" s="10"/>
      <c r="K198" s="10"/>
      <c r="L198" s="10"/>
      <c r="M198" s="10"/>
      <c r="N198" s="9"/>
      <c r="O198" s="9"/>
    </row>
    <row r="199" spans="3:15" x14ac:dyDescent="0.2">
      <c r="C199" s="12"/>
      <c r="D199" s="11"/>
      <c r="E199" s="12"/>
      <c r="F199" s="12"/>
      <c r="G199" s="10"/>
      <c r="H199" s="10"/>
      <c r="I199" s="10"/>
      <c r="J199" s="10"/>
      <c r="K199" s="10"/>
      <c r="L199" s="10"/>
      <c r="M199" s="10"/>
      <c r="N199" s="9"/>
      <c r="O199" s="9"/>
    </row>
    <row r="200" spans="3:15" x14ac:dyDescent="0.2">
      <c r="C200" s="12"/>
      <c r="D200" s="11"/>
      <c r="E200" s="12"/>
      <c r="F200" s="12"/>
      <c r="G200" s="10"/>
      <c r="H200" s="10"/>
      <c r="I200" s="10"/>
      <c r="J200" s="10"/>
      <c r="K200" s="10"/>
      <c r="L200" s="10"/>
      <c r="M200" s="10"/>
      <c r="N200" s="9"/>
      <c r="O200" s="9"/>
    </row>
    <row r="201" spans="3:15" x14ac:dyDescent="0.2">
      <c r="C201" s="12"/>
      <c r="D201" s="11"/>
      <c r="E201" s="12"/>
      <c r="F201" s="12"/>
      <c r="G201" s="10"/>
      <c r="H201" s="10"/>
      <c r="I201" s="10"/>
      <c r="J201" s="10"/>
      <c r="K201" s="10"/>
      <c r="L201" s="10"/>
      <c r="M201" s="10"/>
      <c r="N201" s="9"/>
      <c r="O201" s="9"/>
    </row>
    <row r="202" spans="3:15" x14ac:dyDescent="0.2">
      <c r="C202" s="12"/>
      <c r="D202" s="11"/>
      <c r="E202" s="12"/>
      <c r="F202" s="12"/>
      <c r="G202" s="10"/>
      <c r="H202" s="10"/>
      <c r="I202" s="10"/>
      <c r="J202" s="10"/>
      <c r="K202" s="10"/>
      <c r="L202" s="10"/>
      <c r="M202" s="10"/>
      <c r="N202" s="9"/>
      <c r="O202" s="9"/>
    </row>
    <row r="203" spans="3:15" x14ac:dyDescent="0.2">
      <c r="C203" s="12"/>
      <c r="D203" s="11"/>
      <c r="E203" s="12"/>
      <c r="F203" s="12"/>
      <c r="G203" s="10"/>
      <c r="H203" s="10"/>
      <c r="I203" s="10"/>
      <c r="J203" s="10"/>
      <c r="K203" s="10"/>
      <c r="L203" s="10"/>
      <c r="M203" s="10"/>
      <c r="N203" s="9"/>
      <c r="O203" s="9"/>
    </row>
    <row r="204" spans="3:15" x14ac:dyDescent="0.2">
      <c r="C204" s="12"/>
      <c r="D204" s="11"/>
      <c r="E204" s="12"/>
      <c r="F204" s="12"/>
      <c r="G204" s="10"/>
      <c r="H204" s="10"/>
      <c r="I204" s="10"/>
      <c r="J204" s="10"/>
      <c r="K204" s="10"/>
      <c r="L204" s="10"/>
      <c r="M204" s="10"/>
      <c r="N204" s="9"/>
      <c r="O204" s="9"/>
    </row>
    <row r="205" spans="3:15" x14ac:dyDescent="0.2">
      <c r="C205" s="12"/>
      <c r="D205" s="11"/>
      <c r="E205" s="12"/>
      <c r="F205" s="12"/>
      <c r="G205" s="10"/>
      <c r="H205" s="10"/>
      <c r="I205" s="10"/>
      <c r="J205" s="10"/>
      <c r="K205" s="10"/>
      <c r="L205" s="10"/>
      <c r="M205" s="10"/>
      <c r="N205" s="9"/>
      <c r="O205" s="9"/>
    </row>
    <row r="206" spans="3:15" x14ac:dyDescent="0.2">
      <c r="C206" s="12"/>
      <c r="D206" s="11"/>
      <c r="E206" s="12"/>
      <c r="F206" s="12"/>
      <c r="G206" s="10"/>
      <c r="H206" s="10"/>
      <c r="I206" s="10"/>
      <c r="J206" s="10"/>
      <c r="K206" s="10"/>
      <c r="L206" s="10"/>
      <c r="M206" s="10"/>
      <c r="N206" s="9"/>
      <c r="O206" s="9"/>
    </row>
    <row r="207" spans="3:15" x14ac:dyDescent="0.2">
      <c r="C207" s="12"/>
      <c r="D207" s="11"/>
      <c r="E207" s="12"/>
      <c r="F207" s="12"/>
      <c r="G207" s="10"/>
      <c r="H207" s="10"/>
      <c r="I207" s="10"/>
      <c r="J207" s="10"/>
      <c r="K207" s="10"/>
      <c r="L207" s="10"/>
      <c r="M207" s="10"/>
      <c r="N207" s="9"/>
      <c r="O207" s="9"/>
    </row>
    <row r="208" spans="3:15" x14ac:dyDescent="0.2">
      <c r="C208" s="12"/>
      <c r="D208" s="11"/>
      <c r="E208" s="12"/>
      <c r="F208" s="12"/>
      <c r="G208" s="10"/>
      <c r="H208" s="10"/>
      <c r="I208" s="10"/>
      <c r="J208" s="10"/>
      <c r="K208" s="10"/>
      <c r="L208" s="10"/>
      <c r="M208" s="10"/>
      <c r="N208" s="9"/>
      <c r="O208" s="9"/>
    </row>
    <row r="209" spans="3:15" x14ac:dyDescent="0.2">
      <c r="C209" s="12"/>
      <c r="D209" s="11"/>
      <c r="E209" s="12"/>
      <c r="F209" s="12"/>
      <c r="G209" s="10"/>
      <c r="H209" s="10"/>
      <c r="I209" s="10"/>
      <c r="J209" s="10"/>
      <c r="K209" s="10"/>
      <c r="L209" s="10"/>
      <c r="M209" s="10"/>
      <c r="N209" s="9"/>
      <c r="O209" s="9"/>
    </row>
    <row r="210" spans="3:15" x14ac:dyDescent="0.2">
      <c r="C210" s="12"/>
      <c r="D210" s="11"/>
      <c r="E210" s="12"/>
      <c r="F210" s="12"/>
      <c r="G210" s="10"/>
      <c r="H210" s="10"/>
      <c r="I210" s="10"/>
      <c r="J210" s="10"/>
      <c r="K210" s="10"/>
      <c r="L210" s="10"/>
      <c r="M210" s="10"/>
      <c r="N210" s="9"/>
      <c r="O210" s="9"/>
    </row>
    <row r="211" spans="3:15" x14ac:dyDescent="0.2">
      <c r="C211" s="12"/>
      <c r="D211" s="11"/>
      <c r="E211" s="12"/>
      <c r="F211" s="12"/>
      <c r="G211" s="10"/>
      <c r="H211" s="10"/>
      <c r="I211" s="10"/>
      <c r="J211" s="10"/>
      <c r="K211" s="10"/>
      <c r="L211" s="10"/>
      <c r="M211" s="10"/>
      <c r="N211" s="9"/>
      <c r="O211" s="9"/>
    </row>
    <row r="212" spans="3:15" x14ac:dyDescent="0.2">
      <c r="C212" s="12"/>
      <c r="D212" s="11"/>
      <c r="E212" s="12"/>
      <c r="F212" s="12"/>
      <c r="G212" s="10"/>
      <c r="H212" s="10"/>
      <c r="I212" s="10"/>
      <c r="J212" s="10"/>
      <c r="K212" s="10"/>
      <c r="L212" s="10"/>
      <c r="M212" s="10"/>
      <c r="N212" s="9"/>
      <c r="O212" s="9"/>
    </row>
    <row r="213" spans="3:15" x14ac:dyDescent="0.2">
      <c r="C213" s="12"/>
      <c r="D213" s="11"/>
      <c r="E213" s="12"/>
      <c r="F213" s="12"/>
      <c r="G213" s="10"/>
      <c r="H213" s="10"/>
      <c r="I213" s="10"/>
      <c r="J213" s="10"/>
      <c r="K213" s="10"/>
      <c r="L213" s="10"/>
      <c r="M213" s="10"/>
      <c r="N213" s="9"/>
      <c r="O213" s="9"/>
    </row>
    <row r="214" spans="3:15" x14ac:dyDescent="0.2">
      <c r="C214" s="12"/>
      <c r="D214" s="11"/>
      <c r="E214" s="12"/>
      <c r="F214" s="12"/>
      <c r="G214" s="10"/>
      <c r="H214" s="10"/>
      <c r="I214" s="10"/>
      <c r="J214" s="10"/>
      <c r="K214" s="10"/>
      <c r="L214" s="10"/>
      <c r="M214" s="10"/>
      <c r="N214" s="9"/>
      <c r="O214" s="9"/>
    </row>
    <row r="215" spans="3:15" x14ac:dyDescent="0.2">
      <c r="C215" s="12"/>
      <c r="D215" s="11"/>
      <c r="E215" s="12"/>
      <c r="F215" s="12"/>
      <c r="G215" s="10"/>
      <c r="H215" s="10"/>
      <c r="I215" s="10"/>
      <c r="J215" s="10"/>
      <c r="K215" s="10"/>
      <c r="L215" s="10"/>
      <c r="M215" s="10"/>
      <c r="N215" s="9"/>
      <c r="O215" s="9"/>
    </row>
    <row r="216" spans="3:15" x14ac:dyDescent="0.2">
      <c r="C216" s="12"/>
      <c r="D216" s="11"/>
      <c r="E216" s="12"/>
      <c r="F216" s="12"/>
      <c r="G216" s="10"/>
      <c r="H216" s="10"/>
      <c r="I216" s="10"/>
      <c r="J216" s="10"/>
      <c r="K216" s="10"/>
      <c r="L216" s="10"/>
      <c r="M216" s="10"/>
      <c r="N216" s="9"/>
      <c r="O216" s="9"/>
    </row>
    <row r="217" spans="3:15" x14ac:dyDescent="0.2">
      <c r="C217" s="12"/>
      <c r="D217" s="11"/>
      <c r="E217" s="12"/>
      <c r="F217" s="12"/>
      <c r="G217" s="10"/>
      <c r="H217" s="10"/>
      <c r="I217" s="10"/>
      <c r="J217" s="10"/>
      <c r="K217" s="10"/>
      <c r="L217" s="10"/>
      <c r="M217" s="10"/>
      <c r="N217" s="9"/>
      <c r="O217" s="9"/>
    </row>
    <row r="218" spans="3:15" x14ac:dyDescent="0.2">
      <c r="C218" s="12"/>
      <c r="D218" s="11"/>
      <c r="E218" s="12"/>
      <c r="F218" s="12"/>
      <c r="G218" s="10"/>
      <c r="H218" s="10"/>
      <c r="I218" s="10"/>
      <c r="J218" s="10"/>
      <c r="K218" s="10"/>
      <c r="L218" s="10"/>
      <c r="M218" s="10"/>
      <c r="N218" s="9"/>
      <c r="O218" s="9"/>
    </row>
    <row r="219" spans="3:15" x14ac:dyDescent="0.2">
      <c r="C219" s="12"/>
      <c r="D219" s="11"/>
      <c r="E219" s="12"/>
      <c r="F219" s="12"/>
      <c r="G219" s="10"/>
      <c r="H219" s="10"/>
      <c r="I219" s="10"/>
      <c r="J219" s="10"/>
      <c r="K219" s="10"/>
      <c r="L219" s="10"/>
      <c r="M219" s="10"/>
      <c r="N219" s="9"/>
      <c r="O219" s="9"/>
    </row>
    <row r="220" spans="3:15" x14ac:dyDescent="0.2">
      <c r="C220" s="12"/>
      <c r="D220" s="11"/>
      <c r="E220" s="12"/>
      <c r="F220" s="12"/>
      <c r="G220" s="10"/>
      <c r="H220" s="10"/>
      <c r="I220" s="10"/>
      <c r="J220" s="10"/>
      <c r="K220" s="10"/>
      <c r="L220" s="10"/>
      <c r="M220" s="10"/>
      <c r="N220" s="9"/>
      <c r="O220" s="9"/>
    </row>
    <row r="221" spans="3:15" x14ac:dyDescent="0.2">
      <c r="C221" s="12"/>
      <c r="D221" s="11"/>
      <c r="E221" s="12"/>
      <c r="F221" s="12"/>
      <c r="G221" s="10"/>
      <c r="H221" s="10"/>
      <c r="I221" s="10"/>
      <c r="J221" s="10"/>
      <c r="K221" s="10"/>
      <c r="L221" s="10"/>
      <c r="M221" s="10"/>
      <c r="N221" s="9"/>
      <c r="O221" s="9"/>
    </row>
    <row r="222" spans="3:15" x14ac:dyDescent="0.2">
      <c r="C222" s="12"/>
      <c r="D222" s="11"/>
      <c r="E222" s="12"/>
      <c r="F222" s="12"/>
      <c r="G222" s="10"/>
      <c r="H222" s="10"/>
      <c r="I222" s="10"/>
      <c r="J222" s="10"/>
      <c r="K222" s="10"/>
      <c r="L222" s="10"/>
      <c r="M222" s="10"/>
      <c r="N222" s="9"/>
      <c r="O222" s="9"/>
    </row>
    <row r="223" spans="3:15" x14ac:dyDescent="0.2">
      <c r="C223" s="12"/>
      <c r="D223" s="11"/>
      <c r="E223" s="12"/>
      <c r="F223" s="12"/>
      <c r="G223" s="10"/>
      <c r="H223" s="10"/>
      <c r="I223" s="10"/>
      <c r="J223" s="10"/>
      <c r="K223" s="10"/>
      <c r="L223" s="10"/>
      <c r="M223" s="10"/>
      <c r="N223" s="9"/>
      <c r="O223" s="9"/>
    </row>
    <row r="224" spans="3:15" x14ac:dyDescent="0.2">
      <c r="C224" s="12"/>
      <c r="D224" s="11"/>
      <c r="E224" s="12"/>
      <c r="F224" s="12"/>
      <c r="G224" s="10"/>
      <c r="H224" s="10"/>
      <c r="I224" s="10"/>
      <c r="J224" s="10"/>
      <c r="K224" s="10"/>
      <c r="L224" s="10"/>
      <c r="M224" s="10"/>
      <c r="N224" s="9"/>
      <c r="O224" s="9"/>
    </row>
    <row r="225" spans="3:15" x14ac:dyDescent="0.2">
      <c r="C225" s="12"/>
      <c r="D225" s="11"/>
      <c r="E225" s="12"/>
      <c r="F225" s="12"/>
      <c r="G225" s="10"/>
      <c r="H225" s="10"/>
      <c r="I225" s="10"/>
      <c r="J225" s="10"/>
      <c r="K225" s="10"/>
      <c r="L225" s="10"/>
      <c r="M225" s="10"/>
      <c r="N225" s="9"/>
      <c r="O225" s="9"/>
    </row>
    <row r="226" spans="3:15" x14ac:dyDescent="0.2">
      <c r="C226" s="12"/>
      <c r="D226" s="11"/>
      <c r="E226" s="12"/>
      <c r="F226" s="12"/>
      <c r="G226" s="10"/>
      <c r="H226" s="10"/>
      <c r="I226" s="10"/>
      <c r="J226" s="10"/>
      <c r="K226" s="10"/>
      <c r="L226" s="10"/>
      <c r="M226" s="10"/>
      <c r="N226" s="9"/>
      <c r="O226" s="9"/>
    </row>
    <row r="227" spans="3:15" x14ac:dyDescent="0.2">
      <c r="C227" s="12"/>
      <c r="D227" s="11"/>
      <c r="E227" s="12"/>
      <c r="F227" s="12"/>
      <c r="G227" s="10"/>
      <c r="H227" s="10"/>
      <c r="I227" s="10"/>
      <c r="J227" s="10"/>
      <c r="K227" s="10"/>
      <c r="L227" s="10"/>
      <c r="M227" s="10"/>
      <c r="N227" s="9"/>
      <c r="O227" s="9"/>
    </row>
    <row r="228" spans="3:15" x14ac:dyDescent="0.2">
      <c r="C228" s="12"/>
      <c r="D228" s="11"/>
      <c r="E228" s="12"/>
      <c r="F228" s="12"/>
      <c r="G228" s="10"/>
      <c r="H228" s="10"/>
      <c r="I228" s="10"/>
      <c r="J228" s="10"/>
      <c r="K228" s="10"/>
      <c r="L228" s="10"/>
      <c r="M228" s="10"/>
      <c r="N228" s="9"/>
      <c r="O228" s="9"/>
    </row>
    <row r="229" spans="3:15" x14ac:dyDescent="0.2">
      <c r="C229" s="12"/>
      <c r="D229" s="11"/>
      <c r="E229" s="12"/>
      <c r="F229" s="12"/>
      <c r="G229" s="10"/>
      <c r="H229" s="10"/>
      <c r="I229" s="10"/>
      <c r="J229" s="10"/>
      <c r="K229" s="10"/>
      <c r="L229" s="10"/>
      <c r="M229" s="10"/>
      <c r="N229" s="9"/>
      <c r="O229" s="9"/>
    </row>
    <row r="230" spans="3:15" x14ac:dyDescent="0.2">
      <c r="C230" s="12"/>
      <c r="D230" s="11"/>
      <c r="E230" s="12"/>
      <c r="F230" s="12"/>
      <c r="G230" s="10"/>
      <c r="H230" s="10"/>
      <c r="I230" s="10"/>
      <c r="J230" s="10"/>
      <c r="K230" s="10"/>
      <c r="L230" s="10"/>
      <c r="M230" s="10"/>
      <c r="N230" s="9"/>
      <c r="O230" s="9"/>
    </row>
    <row r="231" spans="3:15" x14ac:dyDescent="0.2">
      <c r="C231" s="12"/>
      <c r="D231" s="11"/>
      <c r="E231" s="12"/>
      <c r="F231" s="12"/>
      <c r="G231" s="10"/>
      <c r="H231" s="10"/>
      <c r="I231" s="10"/>
      <c r="J231" s="10"/>
      <c r="K231" s="10"/>
      <c r="L231" s="10"/>
      <c r="M231" s="10"/>
      <c r="N231" s="9"/>
      <c r="O231" s="9"/>
    </row>
    <row r="232" spans="3:15" x14ac:dyDescent="0.2">
      <c r="C232" s="12"/>
      <c r="D232" s="11"/>
      <c r="E232" s="12"/>
      <c r="F232" s="12"/>
      <c r="G232" s="10"/>
      <c r="H232" s="10"/>
      <c r="I232" s="10"/>
      <c r="J232" s="10"/>
      <c r="K232" s="10"/>
      <c r="L232" s="10"/>
      <c r="M232" s="10"/>
      <c r="N232" s="9"/>
      <c r="O232" s="9"/>
    </row>
    <row r="233" spans="3:15" x14ac:dyDescent="0.2">
      <c r="C233" s="12"/>
      <c r="D233" s="11"/>
      <c r="E233" s="12"/>
      <c r="F233" s="12"/>
      <c r="G233" s="10"/>
      <c r="H233" s="10"/>
      <c r="I233" s="10"/>
      <c r="J233" s="10"/>
      <c r="K233" s="10"/>
      <c r="L233" s="10"/>
      <c r="M233" s="10"/>
      <c r="N233" s="9"/>
      <c r="O233" s="9"/>
    </row>
    <row r="234" spans="3:15" x14ac:dyDescent="0.2">
      <c r="C234" s="12"/>
      <c r="D234" s="11"/>
      <c r="E234" s="12"/>
      <c r="F234" s="12"/>
      <c r="G234" s="10"/>
      <c r="H234" s="10"/>
      <c r="I234" s="10"/>
      <c r="J234" s="10"/>
      <c r="K234" s="10"/>
      <c r="L234" s="10"/>
      <c r="M234" s="10"/>
      <c r="N234" s="9"/>
      <c r="O234" s="9"/>
    </row>
    <row r="235" spans="3:15" x14ac:dyDescent="0.2">
      <c r="C235" s="12"/>
      <c r="D235" s="11"/>
      <c r="E235" s="12"/>
      <c r="F235" s="12"/>
      <c r="G235" s="10"/>
      <c r="H235" s="10"/>
      <c r="I235" s="10"/>
      <c r="J235" s="10"/>
      <c r="K235" s="10"/>
      <c r="L235" s="10"/>
      <c r="M235" s="10"/>
      <c r="N235" s="9"/>
      <c r="O235" s="9"/>
    </row>
    <row r="236" spans="3:15" x14ac:dyDescent="0.2">
      <c r="C236" s="12"/>
      <c r="D236" s="11"/>
      <c r="E236" s="12"/>
      <c r="F236" s="12"/>
      <c r="G236" s="10"/>
      <c r="H236" s="10"/>
      <c r="I236" s="10"/>
      <c r="J236" s="10"/>
      <c r="K236" s="10"/>
      <c r="L236" s="10"/>
      <c r="M236" s="10"/>
      <c r="N236" s="9"/>
      <c r="O236" s="9"/>
    </row>
    <row r="237" spans="3:15" x14ac:dyDescent="0.2">
      <c r="C237" s="12"/>
      <c r="D237" s="11"/>
      <c r="E237" s="12"/>
      <c r="F237" s="12"/>
      <c r="G237" s="10"/>
      <c r="H237" s="10"/>
      <c r="I237" s="10"/>
      <c r="J237" s="10"/>
      <c r="K237" s="10"/>
      <c r="L237" s="10"/>
      <c r="M237" s="10"/>
      <c r="N237" s="9"/>
      <c r="O237" s="9"/>
    </row>
    <row r="238" spans="3:15" x14ac:dyDescent="0.2">
      <c r="C238" s="12"/>
      <c r="D238" s="11"/>
      <c r="E238" s="12"/>
      <c r="F238" s="12"/>
      <c r="G238" s="10"/>
      <c r="H238" s="10"/>
      <c r="I238" s="10"/>
      <c r="J238" s="10"/>
      <c r="K238" s="10"/>
      <c r="L238" s="10"/>
      <c r="M238" s="10"/>
      <c r="N238" s="9"/>
      <c r="O238" s="9"/>
    </row>
    <row r="239" spans="3:15" x14ac:dyDescent="0.2">
      <c r="C239" s="12"/>
      <c r="D239" s="11"/>
      <c r="E239" s="12"/>
      <c r="F239" s="12"/>
      <c r="G239" s="10"/>
      <c r="H239" s="10"/>
      <c r="I239" s="10"/>
      <c r="J239" s="10"/>
      <c r="K239" s="10"/>
      <c r="L239" s="10"/>
      <c r="M239" s="10"/>
      <c r="N239" s="9"/>
      <c r="O239" s="9"/>
    </row>
    <row r="240" spans="3:15" x14ac:dyDescent="0.2">
      <c r="C240" s="12"/>
      <c r="D240" s="11"/>
      <c r="E240" s="12"/>
      <c r="F240" s="12"/>
      <c r="G240" s="10"/>
      <c r="H240" s="10"/>
      <c r="I240" s="10"/>
      <c r="J240" s="10"/>
      <c r="K240" s="10"/>
      <c r="L240" s="10"/>
      <c r="M240" s="10"/>
      <c r="N240" s="9"/>
      <c r="O240" s="9"/>
    </row>
    <row r="241" spans="3:15" x14ac:dyDescent="0.2">
      <c r="C241" s="12"/>
      <c r="D241" s="11"/>
      <c r="E241" s="12"/>
      <c r="F241" s="12"/>
      <c r="G241" s="10"/>
      <c r="H241" s="10"/>
      <c r="I241" s="10"/>
      <c r="J241" s="10"/>
      <c r="K241" s="10"/>
      <c r="L241" s="10"/>
      <c r="M241" s="10"/>
      <c r="N241" s="9"/>
      <c r="O241" s="9"/>
    </row>
    <row r="242" spans="3:15" x14ac:dyDescent="0.2">
      <c r="C242" s="12"/>
      <c r="D242" s="11"/>
      <c r="E242" s="12"/>
      <c r="F242" s="12"/>
      <c r="G242" s="10"/>
      <c r="H242" s="10"/>
      <c r="I242" s="10"/>
      <c r="J242" s="10"/>
      <c r="K242" s="10"/>
      <c r="L242" s="10"/>
      <c r="M242" s="10"/>
      <c r="N242" s="9"/>
      <c r="O242" s="9"/>
    </row>
    <row r="243" spans="3:15" x14ac:dyDescent="0.2">
      <c r="C243" s="12"/>
      <c r="D243" s="11"/>
      <c r="E243" s="12"/>
      <c r="F243" s="12"/>
      <c r="G243" s="10"/>
      <c r="H243" s="10"/>
      <c r="I243" s="10"/>
      <c r="J243" s="10"/>
      <c r="K243" s="10"/>
      <c r="L243" s="10"/>
      <c r="M243" s="10"/>
      <c r="N243" s="9"/>
      <c r="O243" s="9"/>
    </row>
    <row r="244" spans="3:15" x14ac:dyDescent="0.2">
      <c r="C244" s="12"/>
      <c r="D244" s="11"/>
      <c r="E244" s="12"/>
      <c r="F244" s="12"/>
      <c r="G244" s="10"/>
      <c r="H244" s="10"/>
      <c r="I244" s="10"/>
      <c r="J244" s="10"/>
      <c r="K244" s="10"/>
      <c r="L244" s="10"/>
      <c r="M244" s="10"/>
      <c r="N244" s="9"/>
      <c r="O244" s="9"/>
    </row>
    <row r="245" spans="3:15" x14ac:dyDescent="0.2">
      <c r="C245" s="12"/>
      <c r="D245" s="11"/>
      <c r="E245" s="12"/>
      <c r="F245" s="12"/>
      <c r="G245" s="10"/>
      <c r="H245" s="10"/>
      <c r="I245" s="10"/>
      <c r="J245" s="10"/>
      <c r="K245" s="10"/>
      <c r="L245" s="10"/>
      <c r="M245" s="10"/>
      <c r="N245" s="9"/>
      <c r="O245" s="9"/>
    </row>
    <row r="246" spans="3:15" x14ac:dyDescent="0.2">
      <c r="C246" s="12"/>
      <c r="D246" s="11"/>
      <c r="E246" s="12"/>
      <c r="F246" s="12"/>
      <c r="G246" s="10"/>
      <c r="H246" s="10"/>
      <c r="I246" s="10"/>
      <c r="J246" s="10"/>
      <c r="K246" s="10"/>
      <c r="L246" s="10"/>
      <c r="M246" s="10"/>
      <c r="N246" s="9"/>
      <c r="O246" s="9"/>
    </row>
    <row r="247" spans="3:15" x14ac:dyDescent="0.2">
      <c r="C247" s="12"/>
      <c r="D247" s="11"/>
      <c r="E247" s="12"/>
      <c r="F247" s="12"/>
      <c r="G247" s="10"/>
      <c r="H247" s="10"/>
      <c r="I247" s="10"/>
      <c r="J247" s="10"/>
      <c r="K247" s="10"/>
      <c r="L247" s="10"/>
      <c r="M247" s="10"/>
      <c r="N247" s="9"/>
      <c r="O247" s="9"/>
    </row>
    <row r="248" spans="3:15" x14ac:dyDescent="0.2">
      <c r="C248" s="12"/>
      <c r="D248" s="11"/>
      <c r="E248" s="12"/>
      <c r="F248" s="12"/>
      <c r="G248" s="10"/>
      <c r="H248" s="10"/>
      <c r="I248" s="10"/>
      <c r="J248" s="10"/>
      <c r="K248" s="10"/>
      <c r="L248" s="10"/>
      <c r="M248" s="10"/>
      <c r="N248" s="9"/>
      <c r="O248" s="9"/>
    </row>
    <row r="249" spans="3:15" x14ac:dyDescent="0.2">
      <c r="C249" s="12"/>
      <c r="D249" s="11"/>
      <c r="E249" s="12"/>
      <c r="F249" s="12"/>
      <c r="G249" s="10"/>
      <c r="H249" s="10"/>
      <c r="I249" s="10"/>
      <c r="J249" s="10"/>
      <c r="K249" s="10"/>
      <c r="L249" s="10"/>
      <c r="M249" s="10"/>
      <c r="N249" s="9"/>
      <c r="O249" s="9"/>
    </row>
    <row r="250" spans="3:15" x14ac:dyDescent="0.2">
      <c r="C250" s="12"/>
      <c r="D250" s="11"/>
      <c r="E250" s="12"/>
      <c r="F250" s="12"/>
      <c r="G250" s="10"/>
      <c r="H250" s="10"/>
      <c r="I250" s="10"/>
      <c r="J250" s="10"/>
      <c r="K250" s="10"/>
      <c r="L250" s="10"/>
      <c r="M250" s="10"/>
      <c r="N250" s="9"/>
      <c r="O250" s="9"/>
    </row>
    <row r="251" spans="3:15" x14ac:dyDescent="0.2">
      <c r="C251" s="12"/>
      <c r="D251" s="11"/>
      <c r="E251" s="12"/>
      <c r="F251" s="12"/>
      <c r="G251" s="10"/>
      <c r="H251" s="10"/>
      <c r="I251" s="10"/>
      <c r="J251" s="10"/>
      <c r="K251" s="10"/>
      <c r="L251" s="10"/>
      <c r="M251" s="10"/>
      <c r="N251" s="9"/>
      <c r="O251" s="9"/>
    </row>
    <row r="252" spans="3:15" x14ac:dyDescent="0.2">
      <c r="C252" s="12"/>
      <c r="D252" s="11"/>
      <c r="E252" s="12"/>
      <c r="F252" s="12"/>
      <c r="G252" s="10"/>
      <c r="H252" s="10"/>
      <c r="I252" s="10"/>
      <c r="J252" s="10"/>
      <c r="K252" s="10"/>
      <c r="L252" s="10"/>
      <c r="M252" s="10"/>
      <c r="N252" s="9"/>
      <c r="O252" s="9"/>
    </row>
    <row r="253" spans="3:15" x14ac:dyDescent="0.2">
      <c r="C253" s="12"/>
      <c r="D253" s="11"/>
      <c r="E253" s="12"/>
      <c r="F253" s="12"/>
      <c r="G253" s="10"/>
      <c r="H253" s="10"/>
      <c r="I253" s="10"/>
      <c r="J253" s="10"/>
      <c r="K253" s="10"/>
      <c r="L253" s="10"/>
      <c r="M253" s="10"/>
      <c r="N253" s="9"/>
      <c r="O253" s="9"/>
    </row>
    <row r="254" spans="3:15" x14ac:dyDescent="0.2">
      <c r="C254" s="12"/>
      <c r="D254" s="11"/>
      <c r="E254" s="12"/>
      <c r="F254" s="12"/>
      <c r="G254" s="10"/>
      <c r="H254" s="10"/>
      <c r="I254" s="10"/>
      <c r="J254" s="10"/>
      <c r="K254" s="10"/>
      <c r="L254" s="10"/>
      <c r="M254" s="10"/>
      <c r="N254" s="9"/>
      <c r="O254" s="9"/>
    </row>
    <row r="255" spans="3:15" x14ac:dyDescent="0.2">
      <c r="C255" s="12"/>
      <c r="D255" s="11"/>
      <c r="E255" s="12"/>
      <c r="F255" s="12"/>
      <c r="G255" s="10"/>
      <c r="H255" s="10"/>
      <c r="I255" s="10"/>
      <c r="J255" s="10"/>
      <c r="K255" s="10"/>
      <c r="L255" s="10"/>
      <c r="M255" s="10"/>
      <c r="N255" s="9"/>
      <c r="O255" s="9"/>
    </row>
    <row r="256" spans="3:15" x14ac:dyDescent="0.2">
      <c r="C256" s="12"/>
      <c r="D256" s="11"/>
      <c r="E256" s="12"/>
      <c r="F256" s="12"/>
      <c r="G256" s="10"/>
      <c r="H256" s="10"/>
      <c r="I256" s="10"/>
      <c r="J256" s="10"/>
      <c r="K256" s="10"/>
      <c r="L256" s="10"/>
      <c r="M256" s="10"/>
      <c r="N256" s="9"/>
      <c r="O256" s="9"/>
    </row>
    <row r="257" spans="3:15" x14ac:dyDescent="0.2">
      <c r="C257" s="12"/>
      <c r="D257" s="11"/>
      <c r="E257" s="12"/>
      <c r="F257" s="12"/>
      <c r="G257" s="10"/>
      <c r="H257" s="10"/>
      <c r="I257" s="10"/>
      <c r="J257" s="10"/>
      <c r="K257" s="10"/>
      <c r="L257" s="10"/>
      <c r="M257" s="10"/>
      <c r="N257" s="9"/>
      <c r="O257" s="9"/>
    </row>
    <row r="258" spans="3:15" x14ac:dyDescent="0.2">
      <c r="C258" s="12"/>
      <c r="D258" s="11"/>
      <c r="E258" s="12"/>
      <c r="F258" s="12"/>
      <c r="G258" s="10"/>
      <c r="H258" s="10"/>
      <c r="I258" s="10"/>
      <c r="J258" s="10"/>
      <c r="K258" s="10"/>
      <c r="L258" s="10"/>
      <c r="M258" s="10"/>
      <c r="N258" s="9"/>
      <c r="O258" s="9"/>
    </row>
    <row r="259" spans="3:15" x14ac:dyDescent="0.2">
      <c r="C259" s="12"/>
      <c r="D259" s="11"/>
      <c r="E259" s="12"/>
      <c r="F259" s="12"/>
      <c r="G259" s="10"/>
      <c r="H259" s="10"/>
      <c r="I259" s="10"/>
      <c r="J259" s="10"/>
      <c r="K259" s="10"/>
      <c r="L259" s="10"/>
      <c r="M259" s="10"/>
      <c r="N259" s="9"/>
      <c r="O259" s="9"/>
    </row>
    <row r="260" spans="3:15" x14ac:dyDescent="0.2">
      <c r="C260" s="12"/>
      <c r="D260" s="11"/>
      <c r="E260" s="12"/>
      <c r="F260" s="12"/>
      <c r="G260" s="10"/>
      <c r="H260" s="10"/>
      <c r="I260" s="10"/>
      <c r="J260" s="10"/>
      <c r="K260" s="10"/>
      <c r="L260" s="10"/>
      <c r="M260" s="10"/>
      <c r="N260" s="9"/>
      <c r="O260" s="9"/>
    </row>
    <row r="261" spans="3:15" x14ac:dyDescent="0.2">
      <c r="C261" s="12"/>
      <c r="D261" s="11"/>
      <c r="E261" s="12"/>
      <c r="F261" s="12"/>
      <c r="G261" s="10"/>
      <c r="H261" s="10"/>
      <c r="I261" s="10"/>
      <c r="J261" s="10"/>
      <c r="K261" s="10"/>
      <c r="L261" s="10"/>
      <c r="M261" s="10"/>
      <c r="N261" s="9"/>
      <c r="O261" s="9"/>
    </row>
    <row r="262" spans="3:15" x14ac:dyDescent="0.2">
      <c r="C262" s="12"/>
      <c r="D262" s="11"/>
      <c r="E262" s="12"/>
      <c r="F262" s="12"/>
      <c r="G262" s="10"/>
      <c r="H262" s="10"/>
      <c r="I262" s="10"/>
      <c r="J262" s="10"/>
      <c r="K262" s="10"/>
      <c r="L262" s="10"/>
      <c r="M262" s="10"/>
      <c r="N262" s="9"/>
      <c r="O262" s="9"/>
    </row>
    <row r="263" spans="3:15" x14ac:dyDescent="0.2">
      <c r="C263" s="12"/>
      <c r="D263" s="11"/>
      <c r="E263" s="12"/>
      <c r="F263" s="12"/>
      <c r="G263" s="10"/>
      <c r="H263" s="10"/>
      <c r="I263" s="10"/>
      <c r="J263" s="10"/>
      <c r="K263" s="10"/>
      <c r="L263" s="10"/>
      <c r="M263" s="10"/>
      <c r="N263" s="9"/>
      <c r="O263" s="9"/>
    </row>
    <row r="264" spans="3:15" x14ac:dyDescent="0.2">
      <c r="C264" s="12"/>
      <c r="D264" s="11"/>
      <c r="E264" s="12"/>
      <c r="F264" s="12"/>
      <c r="G264" s="10"/>
      <c r="H264" s="10"/>
      <c r="I264" s="10"/>
      <c r="J264" s="10"/>
      <c r="K264" s="10"/>
      <c r="L264" s="10"/>
      <c r="M264" s="10"/>
      <c r="N264" s="9"/>
      <c r="O264" s="9"/>
    </row>
    <row r="265" spans="3:15" x14ac:dyDescent="0.2">
      <c r="C265" s="12"/>
      <c r="D265" s="11"/>
      <c r="E265" s="12"/>
      <c r="F265" s="12"/>
      <c r="G265" s="10"/>
      <c r="H265" s="10"/>
      <c r="I265" s="10"/>
      <c r="J265" s="10"/>
      <c r="K265" s="10"/>
      <c r="L265" s="10"/>
      <c r="M265" s="10"/>
      <c r="N265" s="9"/>
      <c r="O265" s="9"/>
    </row>
    <row r="266" spans="3:15" x14ac:dyDescent="0.2">
      <c r="C266" s="12"/>
      <c r="D266" s="11"/>
      <c r="E266" s="12"/>
      <c r="F266" s="12"/>
      <c r="G266" s="10"/>
      <c r="H266" s="10"/>
      <c r="I266" s="10"/>
      <c r="J266" s="10"/>
      <c r="K266" s="10"/>
      <c r="L266" s="10"/>
      <c r="M266" s="10"/>
      <c r="N266" s="9"/>
      <c r="O266" s="9"/>
    </row>
    <row r="267" spans="3:15" x14ac:dyDescent="0.2">
      <c r="C267" s="12"/>
      <c r="D267" s="11"/>
      <c r="E267" s="12"/>
      <c r="F267" s="12"/>
      <c r="G267" s="10"/>
      <c r="H267" s="10"/>
      <c r="I267" s="10"/>
      <c r="J267" s="10"/>
      <c r="K267" s="10"/>
      <c r="L267" s="10"/>
      <c r="M267" s="10"/>
      <c r="N267" s="9"/>
      <c r="O267" s="9"/>
    </row>
    <row r="268" spans="3:15" x14ac:dyDescent="0.2">
      <c r="C268" s="12"/>
      <c r="D268" s="11"/>
      <c r="E268" s="12"/>
      <c r="F268" s="12"/>
      <c r="G268" s="10"/>
      <c r="H268" s="10"/>
      <c r="I268" s="10"/>
      <c r="J268" s="10"/>
      <c r="K268" s="10"/>
      <c r="L268" s="10"/>
      <c r="M268" s="10"/>
      <c r="N268" s="9"/>
      <c r="O268" s="9"/>
    </row>
    <row r="269" spans="3:15" x14ac:dyDescent="0.2">
      <c r="C269" s="12"/>
      <c r="D269" s="11"/>
      <c r="E269" s="12"/>
      <c r="F269" s="12"/>
      <c r="G269" s="10"/>
      <c r="H269" s="10"/>
      <c r="I269" s="10"/>
      <c r="J269" s="10"/>
      <c r="K269" s="10"/>
      <c r="L269" s="10"/>
      <c r="M269" s="10"/>
      <c r="N269" s="9"/>
      <c r="O269" s="9"/>
    </row>
    <row r="270" spans="3:15" x14ac:dyDescent="0.2">
      <c r="C270" s="12"/>
      <c r="D270" s="11"/>
      <c r="E270" s="12"/>
      <c r="F270" s="12"/>
      <c r="G270" s="10"/>
      <c r="H270" s="10"/>
      <c r="I270" s="10"/>
      <c r="J270" s="10"/>
      <c r="K270" s="10"/>
      <c r="L270" s="10"/>
      <c r="M270" s="10"/>
      <c r="N270" s="9"/>
      <c r="O270" s="9"/>
    </row>
  </sheetData>
  <mergeCells count="11">
    <mergeCell ref="A15:R15"/>
    <mergeCell ref="E7:N7"/>
    <mergeCell ref="E8:N8"/>
    <mergeCell ref="E9:N9"/>
    <mergeCell ref="E10:N10"/>
    <mergeCell ref="E11:N11"/>
    <mergeCell ref="E1:R1"/>
    <mergeCell ref="E2:R2"/>
    <mergeCell ref="E3:R3"/>
    <mergeCell ref="E4:R4"/>
    <mergeCell ref="E5:R5"/>
  </mergeCells>
  <printOptions horizontalCentered="1"/>
  <pageMargins left="1.1811023622047245" right="0.39370078740157483" top="0.78740157480314965" bottom="0.78740157480314965" header="0" footer="0"/>
  <pageSetup paperSize="9" scale="73" orientation="portrait" r:id="rId1"/>
  <headerFooter alignWithMargins="0"/>
  <rowBreaks count="1" manualBreakCount="1">
    <brk id="54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view="pageBreakPreview" zoomScale="85" zoomScaleNormal="85" zoomScaleSheetLayoutView="85" workbookViewId="0">
      <selection activeCell="D2" sqref="D2:Q2"/>
    </sheetView>
  </sheetViews>
  <sheetFormatPr defaultRowHeight="12.75" x14ac:dyDescent="0.2"/>
  <cols>
    <col min="1" max="1" width="26.42578125" style="134" customWidth="1"/>
    <col min="2" max="2" width="38.5703125" style="133" customWidth="1"/>
    <col min="3" max="3" width="12.85546875" style="132" hidden="1" customWidth="1"/>
    <col min="4" max="4" width="12.85546875" style="132" customWidth="1"/>
    <col min="5" max="5" width="13.42578125" style="131" hidden="1" customWidth="1"/>
    <col min="6" max="6" width="13.42578125" style="131" customWidth="1"/>
    <col min="7" max="7" width="14.42578125" style="131" customWidth="1"/>
    <col min="8" max="16384" width="9.140625" style="131"/>
  </cols>
  <sheetData>
    <row r="1" spans="1:17" x14ac:dyDescent="0.2">
      <c r="B1" s="154"/>
      <c r="C1" s="153"/>
      <c r="D1" s="376" t="s">
        <v>392</v>
      </c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2"/>
      <c r="P1" s="372"/>
      <c r="Q1" s="372"/>
    </row>
    <row r="2" spans="1:17" x14ac:dyDescent="0.2">
      <c r="B2" s="154"/>
      <c r="C2" s="153"/>
      <c r="D2" s="376" t="s">
        <v>406</v>
      </c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2"/>
      <c r="P2" s="372"/>
      <c r="Q2" s="372"/>
    </row>
    <row r="3" spans="1:17" x14ac:dyDescent="0.2">
      <c r="B3" s="154"/>
      <c r="C3" s="153"/>
      <c r="D3" s="371" t="s">
        <v>216</v>
      </c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2"/>
      <c r="P3" s="372"/>
      <c r="Q3" s="372"/>
    </row>
    <row r="4" spans="1:17" x14ac:dyDescent="0.2">
      <c r="B4" s="152"/>
      <c r="C4" s="153"/>
      <c r="D4" s="371" t="s">
        <v>215</v>
      </c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2"/>
      <c r="P4" s="372"/>
      <c r="Q4" s="372"/>
    </row>
    <row r="5" spans="1:17" x14ac:dyDescent="0.2">
      <c r="B5" s="152"/>
      <c r="C5" s="151"/>
      <c r="D5" s="371" t="s">
        <v>405</v>
      </c>
      <c r="E5" s="377"/>
      <c r="F5" s="377"/>
      <c r="G5" s="377"/>
      <c r="H5" s="377"/>
      <c r="I5" s="377"/>
      <c r="J5" s="377"/>
      <c r="K5" s="377"/>
      <c r="L5" s="377"/>
      <c r="M5" s="377"/>
      <c r="N5" s="377"/>
      <c r="O5" s="372"/>
      <c r="P5" s="372"/>
      <c r="Q5" s="372"/>
    </row>
    <row r="6" spans="1:17" x14ac:dyDescent="0.2">
      <c r="B6" s="152"/>
      <c r="C6" s="151"/>
      <c r="D6" s="151"/>
      <c r="E6" s="151"/>
      <c r="F6" s="151"/>
      <c r="G6" s="150"/>
      <c r="H6" s="138"/>
    </row>
    <row r="7" spans="1:17" x14ac:dyDescent="0.2">
      <c r="A7" s="384" t="s">
        <v>248</v>
      </c>
      <c r="B7" s="384"/>
      <c r="C7" s="384"/>
      <c r="D7" s="384"/>
      <c r="E7" s="385"/>
      <c r="F7" s="385"/>
      <c r="G7" s="385"/>
      <c r="H7" s="148"/>
    </row>
    <row r="8" spans="1:17" x14ac:dyDescent="0.2">
      <c r="A8" s="384" t="s">
        <v>390</v>
      </c>
      <c r="B8" s="384"/>
      <c r="C8" s="384"/>
      <c r="D8" s="384"/>
      <c r="E8" s="385"/>
      <c r="F8" s="385"/>
      <c r="G8" s="385"/>
      <c r="H8" s="148"/>
    </row>
    <row r="9" spans="1:17" x14ac:dyDescent="0.2">
      <c r="A9" s="384" t="s">
        <v>247</v>
      </c>
      <c r="B9" s="384"/>
      <c r="C9" s="384"/>
      <c r="D9" s="384"/>
      <c r="E9" s="385"/>
      <c r="F9" s="385"/>
      <c r="G9" s="385"/>
      <c r="H9" s="148"/>
    </row>
    <row r="10" spans="1:17" s="138" customFormat="1" ht="15.75" customHeight="1" x14ac:dyDescent="0.2">
      <c r="A10" s="386" t="s">
        <v>404</v>
      </c>
      <c r="B10" s="386"/>
      <c r="C10" s="387"/>
      <c r="D10" s="387"/>
      <c r="E10" s="385"/>
      <c r="F10" s="385"/>
      <c r="G10" s="385"/>
    </row>
    <row r="11" spans="1:17" s="138" customFormat="1" ht="12" customHeight="1" x14ac:dyDescent="0.2">
      <c r="A11" s="380"/>
      <c r="B11" s="381"/>
      <c r="C11" s="381"/>
      <c r="D11" s="381"/>
      <c r="E11" s="381"/>
      <c r="F11" s="381"/>
      <c r="G11" s="381"/>
    </row>
    <row r="12" spans="1:17" hidden="1" x14ac:dyDescent="0.2">
      <c r="A12" s="149"/>
      <c r="B12" s="149"/>
      <c r="C12" s="149"/>
      <c r="D12" s="149"/>
      <c r="E12" s="146"/>
      <c r="F12" s="146"/>
      <c r="H12" s="148"/>
    </row>
    <row r="13" spans="1:17" x14ac:dyDescent="0.2">
      <c r="B13" s="134"/>
      <c r="C13" s="147"/>
      <c r="D13" s="147"/>
      <c r="E13" s="146"/>
      <c r="F13" s="146"/>
    </row>
    <row r="14" spans="1:17" x14ac:dyDescent="0.2">
      <c r="G14" s="145" t="s">
        <v>370</v>
      </c>
    </row>
    <row r="15" spans="1:17" ht="39.75" customHeight="1" thickBot="1" x14ac:dyDescent="0.25">
      <c r="A15" s="241" t="s">
        <v>10</v>
      </c>
      <c r="B15" s="241" t="s">
        <v>197</v>
      </c>
      <c r="C15" s="242" t="s">
        <v>363</v>
      </c>
      <c r="D15" s="242" t="s">
        <v>386</v>
      </c>
      <c r="E15" s="144" t="s">
        <v>364</v>
      </c>
      <c r="F15" s="144" t="s">
        <v>387</v>
      </c>
      <c r="G15" s="143" t="s">
        <v>246</v>
      </c>
      <c r="H15" s="142"/>
      <c r="I15" s="142"/>
      <c r="J15" s="142"/>
      <c r="K15" s="142"/>
    </row>
    <row r="16" spans="1:17" s="140" customFormat="1" ht="18.75" customHeight="1" thickBot="1" x14ac:dyDescent="0.25">
      <c r="A16" s="264">
        <v>1</v>
      </c>
      <c r="B16" s="264">
        <v>2</v>
      </c>
      <c r="C16" s="265">
        <v>3</v>
      </c>
      <c r="D16" s="265">
        <v>4</v>
      </c>
      <c r="E16" s="266">
        <v>4</v>
      </c>
      <c r="F16" s="266">
        <v>5</v>
      </c>
      <c r="G16" s="266">
        <v>5</v>
      </c>
      <c r="H16" s="141"/>
      <c r="I16" s="141"/>
      <c r="J16" s="141"/>
      <c r="K16" s="141"/>
    </row>
    <row r="17" spans="1:11" s="138" customFormat="1" ht="38.25" customHeight="1" x14ac:dyDescent="0.2">
      <c r="A17" s="243" t="s">
        <v>245</v>
      </c>
      <c r="B17" s="244" t="s">
        <v>244</v>
      </c>
      <c r="C17" s="245">
        <f>C18+C22</f>
        <v>396800</v>
      </c>
      <c r="D17" s="331">
        <f>D22</f>
        <v>554.90000000000009</v>
      </c>
      <c r="E17" s="245">
        <f>E18+E22</f>
        <v>-33232.380000000354</v>
      </c>
      <c r="F17" s="331">
        <f>F18+F22</f>
        <v>388.60000000000082</v>
      </c>
      <c r="G17" s="356">
        <f>F17/D17</f>
        <v>0.7003063615065791</v>
      </c>
      <c r="H17" s="357"/>
      <c r="I17" s="357"/>
      <c r="J17" s="357"/>
      <c r="K17" s="357"/>
    </row>
    <row r="18" spans="1:11" s="139" customFormat="1" ht="25.5" hidden="1" x14ac:dyDescent="0.2">
      <c r="A18" s="246" t="s">
        <v>243</v>
      </c>
      <c r="B18" s="247" t="s">
        <v>242</v>
      </c>
      <c r="C18" s="248">
        <f>+C20</f>
        <v>0</v>
      </c>
      <c r="D18" s="338">
        <f>+D20</f>
        <v>1</v>
      </c>
      <c r="E18" s="249"/>
      <c r="F18" s="332"/>
      <c r="G18" s="358"/>
      <c r="H18" s="358"/>
      <c r="I18" s="358"/>
      <c r="J18" s="358"/>
      <c r="K18" s="358"/>
    </row>
    <row r="19" spans="1:11" s="139" customFormat="1" ht="38.25" hidden="1" x14ac:dyDescent="0.2">
      <c r="A19" s="246" t="s">
        <v>241</v>
      </c>
      <c r="B19" s="247" t="s">
        <v>240</v>
      </c>
      <c r="C19" s="248">
        <f>C20</f>
        <v>0</v>
      </c>
      <c r="D19" s="338">
        <f>D20</f>
        <v>1</v>
      </c>
      <c r="E19" s="249"/>
      <c r="F19" s="332"/>
      <c r="G19" s="358"/>
      <c r="H19" s="358"/>
      <c r="I19" s="358"/>
      <c r="J19" s="358"/>
      <c r="K19" s="358"/>
    </row>
    <row r="20" spans="1:11" ht="51" hidden="1" x14ac:dyDescent="0.2">
      <c r="A20" s="246" t="s">
        <v>239</v>
      </c>
      <c r="B20" s="247" t="s">
        <v>238</v>
      </c>
      <c r="C20" s="250">
        <f>C21</f>
        <v>0</v>
      </c>
      <c r="D20" s="339">
        <f>D21</f>
        <v>1</v>
      </c>
      <c r="E20" s="251"/>
      <c r="F20" s="333"/>
      <c r="G20" s="358"/>
      <c r="H20" s="358"/>
      <c r="I20" s="358"/>
      <c r="J20" s="358"/>
      <c r="K20" s="358"/>
    </row>
    <row r="21" spans="1:11" s="138" customFormat="1" ht="51" hidden="1" x14ac:dyDescent="0.2">
      <c r="A21" s="252" t="s">
        <v>237</v>
      </c>
      <c r="B21" s="253" t="s">
        <v>236</v>
      </c>
      <c r="C21" s="254">
        <v>0</v>
      </c>
      <c r="D21" s="340">
        <v>1</v>
      </c>
      <c r="E21" s="255"/>
      <c r="F21" s="334"/>
      <c r="G21" s="382"/>
      <c r="H21" s="383"/>
      <c r="I21" s="383"/>
      <c r="J21" s="383"/>
      <c r="K21" s="383"/>
    </row>
    <row r="22" spans="1:11" s="138" customFormat="1" ht="25.5" x14ac:dyDescent="0.2">
      <c r="A22" s="243" t="s">
        <v>235</v>
      </c>
      <c r="B22" s="244" t="s">
        <v>234</v>
      </c>
      <c r="C22" s="245">
        <f>+C23+C27</f>
        <v>396800</v>
      </c>
      <c r="D22" s="331">
        <f>+D23+D27</f>
        <v>554.90000000000009</v>
      </c>
      <c r="E22" s="245">
        <f>+E23+E27</f>
        <v>-33232.380000000354</v>
      </c>
      <c r="F22" s="331">
        <f>F26+F30</f>
        <v>388.60000000000082</v>
      </c>
      <c r="G22" s="356">
        <f t="shared" ref="G22:G30" si="0">F22/D22</f>
        <v>0.7003063615065791</v>
      </c>
      <c r="H22" s="357"/>
      <c r="I22" s="357"/>
      <c r="J22" s="357"/>
      <c r="K22" s="357"/>
    </row>
    <row r="23" spans="1:11" ht="23.25" customHeight="1" x14ac:dyDescent="0.2">
      <c r="A23" s="256" t="s">
        <v>233</v>
      </c>
      <c r="B23" s="257" t="s">
        <v>232</v>
      </c>
      <c r="C23" s="245">
        <f t="shared" ref="C23:F25" si="1">C24</f>
        <v>-2774400</v>
      </c>
      <c r="D23" s="331">
        <f t="shared" si="1"/>
        <v>-2874.2999999999997</v>
      </c>
      <c r="E23" s="245" t="str">
        <f t="shared" si="1"/>
        <v>-2712300,72</v>
      </c>
      <c r="F23" s="331">
        <f t="shared" si="1"/>
        <v>-2881.7999999999997</v>
      </c>
      <c r="G23" s="359">
        <f t="shared" si="0"/>
        <v>1.0026093309675399</v>
      </c>
      <c r="H23" s="358"/>
      <c r="I23" s="358"/>
      <c r="J23" s="358"/>
      <c r="K23" s="358"/>
    </row>
    <row r="24" spans="1:11" ht="25.5" x14ac:dyDescent="0.2">
      <c r="A24" s="258" t="s">
        <v>231</v>
      </c>
      <c r="B24" s="259" t="s">
        <v>230</v>
      </c>
      <c r="C24" s="260">
        <f t="shared" si="1"/>
        <v>-2774400</v>
      </c>
      <c r="D24" s="335">
        <f t="shared" si="1"/>
        <v>-2874.2999999999997</v>
      </c>
      <c r="E24" s="260" t="str">
        <f t="shared" si="1"/>
        <v>-2712300,72</v>
      </c>
      <c r="F24" s="335">
        <f t="shared" si="1"/>
        <v>-2881.7999999999997</v>
      </c>
      <c r="G24" s="360">
        <f t="shared" si="0"/>
        <v>1.0026093309675399</v>
      </c>
      <c r="H24" s="361"/>
      <c r="I24" s="361"/>
      <c r="J24" s="361"/>
      <c r="K24" s="361"/>
    </row>
    <row r="25" spans="1:11" ht="25.5" x14ac:dyDescent="0.2">
      <c r="A25" s="258" t="s">
        <v>229</v>
      </c>
      <c r="B25" s="259" t="s">
        <v>228</v>
      </c>
      <c r="C25" s="260">
        <f t="shared" si="1"/>
        <v>-2774400</v>
      </c>
      <c r="D25" s="335">
        <f t="shared" si="1"/>
        <v>-2874.2999999999997</v>
      </c>
      <c r="E25" s="260" t="str">
        <f t="shared" si="1"/>
        <v>-2712300,72</v>
      </c>
      <c r="F25" s="335">
        <f t="shared" si="1"/>
        <v>-2881.7999999999997</v>
      </c>
      <c r="G25" s="360">
        <f t="shared" si="0"/>
        <v>1.0026093309675399</v>
      </c>
      <c r="H25" s="361"/>
      <c r="I25" s="361"/>
      <c r="J25" s="361"/>
      <c r="K25" s="361"/>
    </row>
    <row r="26" spans="1:11" ht="25.5" x14ac:dyDescent="0.2">
      <c r="A26" s="258" t="s">
        <v>227</v>
      </c>
      <c r="B26" s="262" t="s">
        <v>226</v>
      </c>
      <c r="C26" s="260">
        <v>-2774400</v>
      </c>
      <c r="D26" s="335">
        <f>-'1'!C77</f>
        <v>-2874.2999999999997</v>
      </c>
      <c r="E26" s="261" t="s">
        <v>367</v>
      </c>
      <c r="F26" s="336">
        <f>-'1'!E77</f>
        <v>-2881.7999999999997</v>
      </c>
      <c r="G26" s="360">
        <f t="shared" si="0"/>
        <v>1.0026093309675399</v>
      </c>
      <c r="H26" s="361"/>
      <c r="I26" s="361"/>
      <c r="J26" s="361"/>
      <c r="K26" s="361"/>
    </row>
    <row r="27" spans="1:11" ht="22.5" customHeight="1" x14ac:dyDescent="0.2">
      <c r="A27" s="256" t="s">
        <v>225</v>
      </c>
      <c r="B27" s="257" t="s">
        <v>224</v>
      </c>
      <c r="C27" s="245">
        <f t="shared" ref="C27:F29" si="2">C28</f>
        <v>3171200</v>
      </c>
      <c r="D27" s="331">
        <f t="shared" si="2"/>
        <v>3429.2</v>
      </c>
      <c r="E27" s="245" t="str">
        <f t="shared" si="2"/>
        <v>2679068,34</v>
      </c>
      <c r="F27" s="331">
        <f t="shared" si="2"/>
        <v>3270.4000000000005</v>
      </c>
      <c r="G27" s="359">
        <f t="shared" si="0"/>
        <v>0.95369182316575318</v>
      </c>
      <c r="H27" s="361"/>
      <c r="I27" s="361"/>
      <c r="J27" s="361"/>
      <c r="K27" s="361"/>
    </row>
    <row r="28" spans="1:11" ht="25.5" x14ac:dyDescent="0.2">
      <c r="A28" s="258" t="s">
        <v>223</v>
      </c>
      <c r="B28" s="259" t="s">
        <v>222</v>
      </c>
      <c r="C28" s="260">
        <f t="shared" si="2"/>
        <v>3171200</v>
      </c>
      <c r="D28" s="335">
        <f t="shared" si="2"/>
        <v>3429.2</v>
      </c>
      <c r="E28" s="260" t="str">
        <f t="shared" si="2"/>
        <v>2679068,34</v>
      </c>
      <c r="F28" s="335">
        <f t="shared" si="2"/>
        <v>3270.4000000000005</v>
      </c>
      <c r="G28" s="360">
        <f t="shared" si="0"/>
        <v>0.95369182316575318</v>
      </c>
      <c r="H28" s="361"/>
      <c r="I28" s="361"/>
      <c r="J28" s="361"/>
      <c r="K28" s="361"/>
    </row>
    <row r="29" spans="1:11" ht="25.5" x14ac:dyDescent="0.2">
      <c r="A29" s="258" t="s">
        <v>221</v>
      </c>
      <c r="B29" s="259" t="s">
        <v>220</v>
      </c>
      <c r="C29" s="260">
        <f t="shared" si="2"/>
        <v>3171200</v>
      </c>
      <c r="D29" s="335">
        <f t="shared" si="2"/>
        <v>3429.2</v>
      </c>
      <c r="E29" s="263" t="str">
        <f t="shared" si="2"/>
        <v>2679068,34</v>
      </c>
      <c r="F29" s="337">
        <f t="shared" si="2"/>
        <v>3270.4000000000005</v>
      </c>
      <c r="G29" s="360">
        <f t="shared" si="0"/>
        <v>0.95369182316575318</v>
      </c>
      <c r="H29" s="361"/>
      <c r="I29" s="361"/>
      <c r="J29" s="361"/>
      <c r="K29" s="361"/>
    </row>
    <row r="30" spans="1:11" ht="25.5" x14ac:dyDescent="0.2">
      <c r="A30" s="258" t="s">
        <v>219</v>
      </c>
      <c r="B30" s="259" t="s">
        <v>218</v>
      </c>
      <c r="C30" s="260">
        <v>3171200</v>
      </c>
      <c r="D30" s="335">
        <f>'2'!H12</f>
        <v>3429.2</v>
      </c>
      <c r="E30" s="261" t="s">
        <v>366</v>
      </c>
      <c r="F30" s="336">
        <f>'2'!J12</f>
        <v>3270.4000000000005</v>
      </c>
      <c r="G30" s="360">
        <f t="shared" si="0"/>
        <v>0.95369182316575318</v>
      </c>
      <c r="H30" s="361"/>
      <c r="I30" s="361"/>
      <c r="J30" s="361"/>
      <c r="K30" s="361"/>
    </row>
    <row r="31" spans="1:11" x14ac:dyDescent="0.2">
      <c r="A31" s="137"/>
      <c r="B31" s="136"/>
      <c r="C31" s="135"/>
      <c r="D31" s="135"/>
    </row>
  </sheetData>
  <mergeCells count="11">
    <mergeCell ref="A11:G11"/>
    <mergeCell ref="G21:K21"/>
    <mergeCell ref="A7:G7"/>
    <mergeCell ref="A8:G8"/>
    <mergeCell ref="A9:G9"/>
    <mergeCell ref="A10:G10"/>
    <mergeCell ref="D1:Q1"/>
    <mergeCell ref="D2:Q2"/>
    <mergeCell ref="D3:Q3"/>
    <mergeCell ref="D4:Q4"/>
    <mergeCell ref="D5:Q5"/>
  </mergeCells>
  <pageMargins left="1.1811023622047245" right="0.39370078740157483" top="0.59055118110236227" bottom="0.39370078740157483" header="0.51181102362204722" footer="0.51181102362204722"/>
  <pageSetup paperSize="9" scale="7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view="pageBreakPreview" zoomScaleNormal="85" zoomScaleSheetLayoutView="100" workbookViewId="0">
      <selection activeCell="C2" sqref="C2:P2"/>
    </sheetView>
  </sheetViews>
  <sheetFormatPr defaultRowHeight="12.75" x14ac:dyDescent="0.2"/>
  <cols>
    <col min="1" max="1" width="38.85546875" style="130" customWidth="1"/>
    <col min="2" max="2" width="13.42578125" style="75" hidden="1" customWidth="1"/>
    <col min="3" max="3" width="13.42578125" style="75" customWidth="1"/>
    <col min="4" max="4" width="13.42578125" style="75" hidden="1" customWidth="1"/>
    <col min="5" max="5" width="13.42578125" style="75" customWidth="1"/>
    <col min="6" max="6" width="13.42578125" style="4" customWidth="1"/>
    <col min="7" max="7" width="3.42578125" style="3" hidden="1" customWidth="1"/>
    <col min="8" max="8" width="10" style="3" customWidth="1"/>
    <col min="9" max="16384" width="9.140625" style="3"/>
  </cols>
  <sheetData>
    <row r="1" spans="1:16" x14ac:dyDescent="0.2">
      <c r="C1" s="376" t="s">
        <v>393</v>
      </c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2"/>
      <c r="O1" s="372"/>
      <c r="P1" s="372"/>
    </row>
    <row r="2" spans="1:16" x14ac:dyDescent="0.2">
      <c r="C2" s="376" t="s">
        <v>406</v>
      </c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2"/>
      <c r="O2" s="372"/>
      <c r="P2" s="372"/>
    </row>
    <row r="3" spans="1:16" x14ac:dyDescent="0.2">
      <c r="C3" s="371" t="s">
        <v>216</v>
      </c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2"/>
      <c r="O3" s="372"/>
      <c r="P3" s="372"/>
    </row>
    <row r="4" spans="1:16" x14ac:dyDescent="0.2">
      <c r="C4" s="371" t="s">
        <v>215</v>
      </c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2"/>
      <c r="O4" s="372"/>
      <c r="P4" s="372"/>
    </row>
    <row r="5" spans="1:16" x14ac:dyDescent="0.2">
      <c r="B5" s="184"/>
      <c r="C5" s="371" t="s">
        <v>405</v>
      </c>
      <c r="D5" s="377"/>
      <c r="E5" s="377"/>
      <c r="F5" s="377"/>
      <c r="G5" s="377"/>
      <c r="H5" s="377"/>
      <c r="I5" s="377"/>
      <c r="J5" s="377"/>
      <c r="K5" s="377"/>
      <c r="L5" s="377"/>
      <c r="M5" s="377"/>
      <c r="N5" s="372"/>
      <c r="O5" s="372"/>
      <c r="P5" s="372"/>
    </row>
    <row r="8" spans="1:16" ht="12.75" customHeight="1" x14ac:dyDescent="0.2">
      <c r="A8" s="389" t="s">
        <v>260</v>
      </c>
      <c r="B8" s="389"/>
      <c r="C8" s="389"/>
      <c r="D8" s="389"/>
      <c r="E8" s="389"/>
      <c r="F8" s="389"/>
      <c r="G8" s="389"/>
    </row>
    <row r="9" spans="1:16" ht="12.75" customHeight="1" x14ac:dyDescent="0.2">
      <c r="A9" s="389" t="s">
        <v>259</v>
      </c>
      <c r="B9" s="390"/>
      <c r="C9" s="390"/>
      <c r="D9" s="390"/>
      <c r="E9" s="390"/>
      <c r="F9" s="390"/>
      <c r="G9" s="390"/>
    </row>
    <row r="10" spans="1:16" ht="12.75" customHeight="1" x14ac:dyDescent="0.2">
      <c r="A10" s="389" t="s">
        <v>391</v>
      </c>
      <c r="B10" s="389"/>
      <c r="C10" s="389"/>
      <c r="D10" s="389"/>
      <c r="E10" s="389"/>
      <c r="F10" s="389"/>
      <c r="G10" s="389"/>
    </row>
    <row r="11" spans="1:16" ht="12.75" customHeight="1" x14ac:dyDescent="0.2">
      <c r="A11" s="125"/>
      <c r="B11" s="125"/>
      <c r="C11" s="267"/>
      <c r="D11" s="125"/>
      <c r="E11" s="267"/>
    </row>
    <row r="12" spans="1:16" x14ac:dyDescent="0.2">
      <c r="A12" s="183"/>
      <c r="B12" s="182"/>
      <c r="C12" s="182"/>
      <c r="D12" s="182"/>
      <c r="E12" s="182"/>
      <c r="F12" s="181" t="s">
        <v>370</v>
      </c>
    </row>
    <row r="13" spans="1:16" ht="25.5" x14ac:dyDescent="0.2">
      <c r="A13" s="69" t="s">
        <v>197</v>
      </c>
      <c r="B13" s="65" t="s">
        <v>363</v>
      </c>
      <c r="C13" s="65" t="s">
        <v>386</v>
      </c>
      <c r="D13" s="65" t="s">
        <v>364</v>
      </c>
      <c r="E13" s="270" t="s">
        <v>387</v>
      </c>
      <c r="F13" s="65" t="s">
        <v>246</v>
      </c>
    </row>
    <row r="14" spans="1:16" x14ac:dyDescent="0.2">
      <c r="A14" s="69">
        <v>1</v>
      </c>
      <c r="B14" s="65" t="s">
        <v>258</v>
      </c>
      <c r="C14" s="65" t="s">
        <v>257</v>
      </c>
      <c r="D14" s="271" t="s">
        <v>257</v>
      </c>
      <c r="E14" s="270" t="s">
        <v>256</v>
      </c>
      <c r="F14" s="65" t="s">
        <v>368</v>
      </c>
      <c r="G14" s="180"/>
    </row>
    <row r="15" spans="1:16" x14ac:dyDescent="0.2">
      <c r="A15" s="63" t="s">
        <v>183</v>
      </c>
      <c r="B15" s="179">
        <f>SUM(B16:B23)</f>
        <v>408900</v>
      </c>
      <c r="C15" s="179">
        <f>SUM(C16:C23)</f>
        <v>954.7</v>
      </c>
      <c r="D15" s="179">
        <f>SUM(D16:D24)</f>
        <v>408900</v>
      </c>
      <c r="E15" s="179">
        <f>SUM(E16:E24)</f>
        <v>876.8</v>
      </c>
      <c r="F15" s="34">
        <f>D15/B15</f>
        <v>1</v>
      </c>
    </row>
    <row r="16" spans="1:16" ht="21.75" customHeight="1" x14ac:dyDescent="0.2">
      <c r="A16" s="388" t="s">
        <v>255</v>
      </c>
      <c r="B16" s="177">
        <f>'2'!G120</f>
        <v>208400</v>
      </c>
      <c r="C16" s="177">
        <f>'2'!H120</f>
        <v>364.5</v>
      </c>
      <c r="D16" s="177">
        <f>'2'!I120</f>
        <v>208400</v>
      </c>
      <c r="E16" s="177">
        <f>'2'!J120</f>
        <v>322.8</v>
      </c>
      <c r="F16" s="28">
        <f>D16/B16</f>
        <v>1</v>
      </c>
    </row>
    <row r="17" spans="1:6" s="60" customFormat="1" ht="39.75" hidden="1" customHeight="1" x14ac:dyDescent="0.2">
      <c r="A17" s="388"/>
      <c r="B17" s="57"/>
      <c r="C17" s="57"/>
      <c r="D17" s="57">
        <v>0</v>
      </c>
      <c r="E17" s="57">
        <v>0</v>
      </c>
      <c r="F17" s="28" t="e">
        <f>D17*100/B17</f>
        <v>#DIV/0!</v>
      </c>
    </row>
    <row r="18" spans="1:6" s="60" customFormat="1" ht="27" hidden="1" customHeight="1" x14ac:dyDescent="0.2">
      <c r="A18" s="388"/>
      <c r="B18" s="57"/>
      <c r="C18" s="57"/>
      <c r="D18" s="57">
        <v>0</v>
      </c>
      <c r="E18" s="57">
        <v>0</v>
      </c>
      <c r="F18" s="28" t="e">
        <f>D18*100/B18</f>
        <v>#DIV/0!</v>
      </c>
    </row>
    <row r="19" spans="1:6" s="60" customFormat="1" ht="19.5" hidden="1" customHeight="1" x14ac:dyDescent="0.2">
      <c r="A19" s="59" t="s">
        <v>254</v>
      </c>
      <c r="B19" s="87">
        <f>'2'!G123</f>
        <v>0</v>
      </c>
      <c r="C19" s="87">
        <f>'2'!H123</f>
        <v>0</v>
      </c>
      <c r="D19" s="87">
        <f>'2'!I123</f>
        <v>0</v>
      </c>
      <c r="E19" s="87">
        <f>'2'!J123</f>
        <v>0</v>
      </c>
      <c r="F19" s="28" t="e">
        <f>D19*100/B19</f>
        <v>#DIV/0!</v>
      </c>
    </row>
    <row r="20" spans="1:6" s="60" customFormat="1" ht="12.75" hidden="1" customHeight="1" x14ac:dyDescent="0.2">
      <c r="A20" s="178" t="s">
        <v>90</v>
      </c>
      <c r="B20" s="87"/>
      <c r="C20" s="87"/>
      <c r="D20" s="177">
        <v>0</v>
      </c>
      <c r="E20" s="177">
        <v>0</v>
      </c>
      <c r="F20" s="28" t="e">
        <f>D20*100/B20</f>
        <v>#DIV/0!</v>
      </c>
    </row>
    <row r="21" spans="1:6" s="60" customFormat="1" ht="25.5" hidden="1" customHeight="1" x14ac:dyDescent="0.2">
      <c r="A21" s="108" t="s">
        <v>88</v>
      </c>
      <c r="B21" s="87"/>
      <c r="C21" s="87"/>
      <c r="D21" s="177">
        <v>0</v>
      </c>
      <c r="E21" s="177">
        <v>0</v>
      </c>
      <c r="F21" s="28" t="e">
        <f>D21*100/B21</f>
        <v>#DIV/0!</v>
      </c>
    </row>
    <row r="22" spans="1:6" s="27" customFormat="1" ht="27" customHeight="1" x14ac:dyDescent="0.2">
      <c r="A22" s="59" t="s">
        <v>253</v>
      </c>
      <c r="B22" s="177">
        <f>'2'!G129</f>
        <v>200500</v>
      </c>
      <c r="C22" s="177">
        <f>'2'!H129</f>
        <v>590.20000000000005</v>
      </c>
      <c r="D22" s="177">
        <f>'2'!I129</f>
        <v>200500</v>
      </c>
      <c r="E22" s="177">
        <f>'2'!J129</f>
        <v>554</v>
      </c>
      <c r="F22" s="28">
        <f>D22/B22</f>
        <v>1</v>
      </c>
    </row>
    <row r="23" spans="1:6" s="27" customFormat="1" ht="15" hidden="1" customHeight="1" x14ac:dyDescent="0.2">
      <c r="A23" s="59" t="s">
        <v>252</v>
      </c>
      <c r="B23" s="176"/>
      <c r="C23" s="176"/>
      <c r="D23" s="176">
        <v>0</v>
      </c>
      <c r="E23" s="176"/>
      <c r="F23" s="174">
        <v>1</v>
      </c>
    </row>
    <row r="24" spans="1:6" s="161" customFormat="1" hidden="1" x14ac:dyDescent="0.2">
      <c r="A24" s="94" t="s">
        <v>252</v>
      </c>
      <c r="B24" s="175"/>
      <c r="C24" s="175"/>
      <c r="D24" s="175">
        <v>0</v>
      </c>
      <c r="E24" s="175"/>
      <c r="F24" s="174">
        <v>1</v>
      </c>
    </row>
    <row r="25" spans="1:6" s="161" customFormat="1" x14ac:dyDescent="0.2">
      <c r="A25" s="163"/>
      <c r="B25" s="158"/>
      <c r="C25" s="158"/>
      <c r="D25" s="158"/>
      <c r="E25" s="158"/>
      <c r="F25" s="162"/>
    </row>
    <row r="26" spans="1:6" s="161" customFormat="1" x14ac:dyDescent="0.2">
      <c r="A26" s="166"/>
      <c r="B26" s="170"/>
      <c r="C26" s="170"/>
      <c r="D26" s="170"/>
      <c r="E26" s="170"/>
      <c r="F26" s="164"/>
    </row>
    <row r="27" spans="1:6" s="161" customFormat="1" x14ac:dyDescent="0.2">
      <c r="A27" s="166"/>
      <c r="B27" s="170"/>
      <c r="C27" s="170"/>
      <c r="D27" s="170"/>
      <c r="E27" s="170"/>
      <c r="F27" s="164"/>
    </row>
    <row r="28" spans="1:6" s="161" customFormat="1" x14ac:dyDescent="0.2">
      <c r="A28" s="163"/>
      <c r="B28" s="172"/>
      <c r="C28" s="172"/>
      <c r="D28" s="172"/>
      <c r="E28" s="172"/>
      <c r="F28" s="173"/>
    </row>
    <row r="29" spans="1:6" s="161" customFormat="1" x14ac:dyDescent="0.2">
      <c r="A29" s="163"/>
      <c r="B29" s="172"/>
      <c r="C29" s="172"/>
      <c r="D29" s="172"/>
      <c r="E29" s="172"/>
      <c r="F29" s="173"/>
    </row>
    <row r="30" spans="1:6" s="27" customFormat="1" x14ac:dyDescent="0.2">
      <c r="A30" s="166"/>
      <c r="B30" s="165"/>
      <c r="C30" s="165"/>
      <c r="D30" s="165"/>
      <c r="E30" s="165"/>
      <c r="F30" s="164"/>
    </row>
    <row r="31" spans="1:6" s="27" customFormat="1" x14ac:dyDescent="0.2">
      <c r="A31" s="163"/>
      <c r="B31" s="158"/>
      <c r="C31" s="158"/>
      <c r="D31" s="158"/>
      <c r="E31" s="158"/>
      <c r="F31" s="162"/>
    </row>
    <row r="32" spans="1:6" s="161" customFormat="1" x14ac:dyDescent="0.2">
      <c r="A32" s="163"/>
      <c r="B32" s="167"/>
      <c r="C32" s="167"/>
      <c r="D32" s="167"/>
      <c r="E32" s="167"/>
      <c r="F32" s="162"/>
    </row>
    <row r="33" spans="1:6" s="161" customFormat="1" x14ac:dyDescent="0.2">
      <c r="A33" s="157"/>
      <c r="B33" s="158"/>
      <c r="C33" s="158"/>
      <c r="D33" s="158"/>
      <c r="E33" s="158"/>
      <c r="F33" s="162"/>
    </row>
    <row r="34" spans="1:6" s="161" customFormat="1" x14ac:dyDescent="0.2">
      <c r="A34" s="163"/>
      <c r="B34" s="167"/>
      <c r="C34" s="167"/>
      <c r="D34" s="167"/>
      <c r="E34" s="167"/>
      <c r="F34" s="162"/>
    </row>
    <row r="35" spans="1:6" s="161" customFormat="1" x14ac:dyDescent="0.2">
      <c r="A35" s="157"/>
      <c r="B35" s="172"/>
      <c r="C35" s="172"/>
      <c r="D35" s="172"/>
      <c r="E35" s="172"/>
      <c r="F35" s="162"/>
    </row>
    <row r="36" spans="1:6" s="171" customFormat="1" ht="13.5" hidden="1" customHeight="1" x14ac:dyDescent="0.25">
      <c r="A36" s="160"/>
      <c r="B36" s="165"/>
      <c r="C36" s="165"/>
      <c r="D36" s="165"/>
      <c r="E36" s="165"/>
      <c r="F36" s="162"/>
    </row>
    <row r="37" spans="1:6" s="161" customFormat="1" ht="12.75" hidden="1" customHeight="1" x14ac:dyDescent="0.2">
      <c r="A37" s="166"/>
      <c r="B37" s="165"/>
      <c r="C37" s="165"/>
      <c r="D37" s="165"/>
      <c r="E37" s="165"/>
      <c r="F37" s="162"/>
    </row>
    <row r="38" spans="1:6" s="161" customFormat="1" hidden="1" x14ac:dyDescent="0.2">
      <c r="A38" s="163"/>
      <c r="B38" s="165"/>
      <c r="C38" s="165"/>
      <c r="D38" s="165"/>
      <c r="E38" s="165"/>
      <c r="F38" s="162"/>
    </row>
    <row r="39" spans="1:6" s="161" customFormat="1" hidden="1" x14ac:dyDescent="0.2">
      <c r="A39" s="163"/>
      <c r="B39" s="165"/>
      <c r="C39" s="165"/>
      <c r="D39" s="165"/>
      <c r="E39" s="165"/>
      <c r="F39" s="162"/>
    </row>
    <row r="40" spans="1:6" s="171" customFormat="1" ht="13.5" hidden="1" x14ac:dyDescent="0.25">
      <c r="A40" s="160"/>
      <c r="B40" s="165"/>
      <c r="C40" s="165"/>
      <c r="D40" s="165"/>
      <c r="E40" s="165"/>
      <c r="F40" s="162"/>
    </row>
    <row r="41" spans="1:6" s="161" customFormat="1" hidden="1" x14ac:dyDescent="0.2">
      <c r="A41" s="166"/>
      <c r="B41" s="165"/>
      <c r="C41" s="165"/>
      <c r="D41" s="165"/>
      <c r="E41" s="165"/>
      <c r="F41" s="162"/>
    </row>
    <row r="42" spans="1:6" s="161" customFormat="1" hidden="1" x14ac:dyDescent="0.2">
      <c r="A42" s="163"/>
      <c r="B42" s="165"/>
      <c r="C42" s="165"/>
      <c r="D42" s="165"/>
      <c r="E42" s="165"/>
      <c r="F42" s="162"/>
    </row>
    <row r="43" spans="1:6" s="27" customFormat="1" hidden="1" x14ac:dyDescent="0.2">
      <c r="A43" s="163"/>
      <c r="B43" s="165"/>
      <c r="C43" s="165"/>
      <c r="D43" s="165"/>
      <c r="E43" s="165"/>
      <c r="F43" s="162"/>
    </row>
    <row r="44" spans="1:6" s="161" customFormat="1" hidden="1" x14ac:dyDescent="0.2">
      <c r="A44" s="163"/>
      <c r="B44" s="165"/>
      <c r="C44" s="165"/>
      <c r="D44" s="165"/>
      <c r="E44" s="165"/>
      <c r="F44" s="162"/>
    </row>
    <row r="45" spans="1:6" s="161" customFormat="1" ht="13.5" x14ac:dyDescent="0.2">
      <c r="A45" s="160"/>
      <c r="B45" s="170"/>
      <c r="C45" s="170"/>
      <c r="D45" s="170"/>
      <c r="E45" s="170"/>
      <c r="F45" s="164"/>
    </row>
    <row r="46" spans="1:6" s="27" customFormat="1" x14ac:dyDescent="0.2">
      <c r="A46" s="166"/>
      <c r="B46" s="165"/>
      <c r="C46" s="165"/>
      <c r="D46" s="165"/>
      <c r="E46" s="165"/>
      <c r="F46" s="164"/>
    </row>
    <row r="47" spans="1:6" s="161" customFormat="1" x14ac:dyDescent="0.2">
      <c r="A47" s="163"/>
      <c r="B47" s="158"/>
      <c r="C47" s="158"/>
      <c r="D47" s="158"/>
      <c r="E47" s="158"/>
      <c r="F47" s="162"/>
    </row>
    <row r="48" spans="1:6" s="161" customFormat="1" hidden="1" x14ac:dyDescent="0.2">
      <c r="A48" s="166"/>
      <c r="B48" s="165"/>
      <c r="C48" s="165"/>
      <c r="D48" s="165"/>
      <c r="E48" s="165"/>
      <c r="F48" s="162"/>
    </row>
    <row r="49" spans="1:6" s="161" customFormat="1" hidden="1" x14ac:dyDescent="0.2">
      <c r="A49" s="163"/>
      <c r="B49" s="165"/>
      <c r="C49" s="165"/>
      <c r="D49" s="165"/>
      <c r="E49" s="165"/>
      <c r="F49" s="162"/>
    </row>
    <row r="50" spans="1:6" s="161" customFormat="1" x14ac:dyDescent="0.2">
      <c r="A50" s="163"/>
      <c r="B50" s="158"/>
      <c r="C50" s="158"/>
      <c r="D50" s="158"/>
      <c r="E50" s="158"/>
      <c r="F50" s="162"/>
    </row>
    <row r="51" spans="1:6" s="161" customFormat="1" ht="12" customHeight="1" x14ac:dyDescent="0.2">
      <c r="A51" s="157"/>
      <c r="B51" s="158"/>
      <c r="C51" s="158"/>
      <c r="D51" s="158"/>
      <c r="E51" s="158"/>
      <c r="F51" s="162"/>
    </row>
    <row r="52" spans="1:6" s="161" customFormat="1" ht="12" customHeight="1" x14ac:dyDescent="0.2">
      <c r="A52" s="169"/>
      <c r="B52" s="167"/>
      <c r="C52" s="167"/>
      <c r="D52" s="167"/>
      <c r="E52" s="167"/>
      <c r="F52" s="162"/>
    </row>
    <row r="53" spans="1:6" s="161" customFormat="1" ht="12" customHeight="1" x14ac:dyDescent="0.2">
      <c r="A53" s="168"/>
      <c r="B53" s="167"/>
      <c r="C53" s="167"/>
      <c r="D53" s="167"/>
      <c r="E53" s="167"/>
      <c r="F53" s="162"/>
    </row>
    <row r="54" spans="1:6" s="161" customFormat="1" ht="12" customHeight="1" x14ac:dyDescent="0.2">
      <c r="A54" s="157"/>
      <c r="B54" s="158"/>
      <c r="C54" s="158"/>
      <c r="D54" s="158"/>
      <c r="E54" s="158"/>
      <c r="F54" s="162"/>
    </row>
    <row r="55" spans="1:6" s="27" customFormat="1" x14ac:dyDescent="0.2">
      <c r="A55" s="166"/>
      <c r="B55" s="165"/>
      <c r="C55" s="165"/>
      <c r="D55" s="165"/>
      <c r="E55" s="165"/>
      <c r="F55" s="164"/>
    </row>
    <row r="56" spans="1:6" s="161" customFormat="1" x14ac:dyDescent="0.2">
      <c r="A56" s="163"/>
      <c r="B56" s="158"/>
      <c r="C56" s="158"/>
      <c r="D56" s="158"/>
      <c r="E56" s="158"/>
      <c r="F56" s="162"/>
    </row>
    <row r="57" spans="1:6" s="161" customFormat="1" hidden="1" x14ac:dyDescent="0.2">
      <c r="A57" s="163"/>
      <c r="B57" s="158"/>
      <c r="C57" s="158"/>
      <c r="D57" s="158"/>
      <c r="E57" s="158"/>
      <c r="F57" s="162"/>
    </row>
    <row r="58" spans="1:6" s="161" customFormat="1" hidden="1" x14ac:dyDescent="0.2">
      <c r="A58" s="163"/>
      <c r="B58" s="158"/>
      <c r="C58" s="158"/>
      <c r="D58" s="158"/>
      <c r="E58" s="158"/>
      <c r="F58" s="162"/>
    </row>
    <row r="59" spans="1:6" s="161" customFormat="1" hidden="1" x14ac:dyDescent="0.2">
      <c r="A59" s="163"/>
      <c r="B59" s="158"/>
      <c r="C59" s="158"/>
      <c r="D59" s="158"/>
      <c r="E59" s="158"/>
      <c r="F59" s="162"/>
    </row>
    <row r="60" spans="1:6" s="161" customFormat="1" hidden="1" x14ac:dyDescent="0.2">
      <c r="A60" s="163"/>
      <c r="B60" s="158"/>
      <c r="C60" s="158"/>
      <c r="D60" s="158"/>
      <c r="E60" s="158"/>
      <c r="F60" s="162"/>
    </row>
    <row r="61" spans="1:6" s="161" customFormat="1" hidden="1" x14ac:dyDescent="0.2">
      <c r="A61" s="163"/>
      <c r="B61" s="158"/>
      <c r="C61" s="158"/>
      <c r="D61" s="158"/>
      <c r="E61" s="158"/>
      <c r="F61" s="162"/>
    </row>
    <row r="62" spans="1:6" s="161" customFormat="1" hidden="1" x14ac:dyDescent="0.2">
      <c r="A62" s="163"/>
      <c r="B62" s="158"/>
      <c r="C62" s="158"/>
      <c r="D62" s="158"/>
      <c r="E62" s="158"/>
      <c r="F62" s="162"/>
    </row>
    <row r="63" spans="1:6" s="161" customFormat="1" hidden="1" x14ac:dyDescent="0.2">
      <c r="A63" s="163"/>
      <c r="B63" s="158"/>
      <c r="C63" s="158"/>
      <c r="D63" s="158"/>
      <c r="E63" s="158"/>
      <c r="F63" s="162"/>
    </row>
    <row r="64" spans="1:6" s="161" customFormat="1" x14ac:dyDescent="0.2">
      <c r="A64" s="163"/>
      <c r="B64" s="158"/>
      <c r="C64" s="158"/>
      <c r="D64" s="158"/>
      <c r="E64" s="158"/>
      <c r="F64" s="162"/>
    </row>
    <row r="65" spans="1:6" s="161" customFormat="1" x14ac:dyDescent="0.2">
      <c r="A65" s="163"/>
      <c r="B65" s="158"/>
      <c r="C65" s="158"/>
      <c r="D65" s="158"/>
      <c r="E65" s="158"/>
      <c r="F65" s="162"/>
    </row>
    <row r="66" spans="1:6" s="27" customFormat="1" x14ac:dyDescent="0.2">
      <c r="A66" s="166"/>
      <c r="B66" s="165"/>
      <c r="C66" s="165"/>
      <c r="D66" s="165"/>
      <c r="E66" s="165"/>
      <c r="F66" s="164"/>
    </row>
    <row r="67" spans="1:6" s="161" customFormat="1" x14ac:dyDescent="0.2">
      <c r="A67" s="163"/>
      <c r="B67" s="158"/>
      <c r="C67" s="158"/>
      <c r="D67" s="158"/>
      <c r="E67" s="158"/>
      <c r="F67" s="162"/>
    </row>
    <row r="68" spans="1:6" s="161" customFormat="1" x14ac:dyDescent="0.2">
      <c r="A68" s="163"/>
      <c r="B68" s="158"/>
      <c r="C68" s="158"/>
      <c r="D68" s="158"/>
      <c r="E68" s="158"/>
      <c r="F68" s="162"/>
    </row>
    <row r="69" spans="1:6" s="161" customFormat="1" x14ac:dyDescent="0.2">
      <c r="A69" s="157"/>
      <c r="B69" s="158"/>
      <c r="C69" s="158"/>
      <c r="D69" s="158"/>
      <c r="E69" s="158"/>
      <c r="F69" s="162"/>
    </row>
    <row r="70" spans="1:6" s="161" customFormat="1" x14ac:dyDescent="0.2">
      <c r="A70" s="163"/>
      <c r="B70" s="158"/>
      <c r="C70" s="158"/>
      <c r="D70" s="158"/>
      <c r="E70" s="158"/>
      <c r="F70" s="162"/>
    </row>
    <row r="71" spans="1:6" s="161" customFormat="1" x14ac:dyDescent="0.2">
      <c r="A71" s="157"/>
      <c r="B71" s="158"/>
      <c r="C71" s="158"/>
      <c r="D71" s="158"/>
      <c r="E71" s="158"/>
      <c r="F71" s="162"/>
    </row>
    <row r="72" spans="1:6" s="161" customFormat="1" x14ac:dyDescent="0.2">
      <c r="A72" s="163"/>
      <c r="B72" s="158"/>
      <c r="C72" s="158"/>
      <c r="D72" s="158"/>
      <c r="E72" s="158"/>
      <c r="F72" s="162"/>
    </row>
    <row r="73" spans="1:6" s="161" customFormat="1" x14ac:dyDescent="0.2">
      <c r="A73" s="157"/>
      <c r="B73" s="158"/>
      <c r="C73" s="158"/>
      <c r="D73" s="158"/>
      <c r="E73" s="158"/>
      <c r="F73" s="162"/>
    </row>
    <row r="74" spans="1:6" s="161" customFormat="1" x14ac:dyDescent="0.2">
      <c r="A74" s="157"/>
      <c r="B74" s="158"/>
      <c r="C74" s="158"/>
      <c r="D74" s="158"/>
      <c r="E74" s="158"/>
      <c r="F74" s="162"/>
    </row>
    <row r="75" spans="1:6" s="161" customFormat="1" x14ac:dyDescent="0.2">
      <c r="A75" s="157"/>
      <c r="B75" s="158"/>
      <c r="C75" s="158"/>
      <c r="D75" s="158"/>
      <c r="E75" s="158"/>
      <c r="F75" s="162"/>
    </row>
    <row r="76" spans="1:6" s="161" customFormat="1" x14ac:dyDescent="0.2">
      <c r="A76" s="163"/>
      <c r="B76" s="158"/>
      <c r="C76" s="158"/>
      <c r="D76" s="158"/>
      <c r="E76" s="158"/>
      <c r="F76" s="162"/>
    </row>
    <row r="77" spans="1:6" s="161" customFormat="1" x14ac:dyDescent="0.2">
      <c r="A77" s="157"/>
      <c r="B77" s="158"/>
      <c r="C77" s="158"/>
      <c r="D77" s="158"/>
      <c r="E77" s="158"/>
      <c r="F77" s="162"/>
    </row>
    <row r="78" spans="1:6" ht="13.5" hidden="1" customHeight="1" x14ac:dyDescent="0.2">
      <c r="A78" s="160" t="s">
        <v>251</v>
      </c>
      <c r="B78" s="158" t="e">
        <f>SUM(#REF!)</f>
        <v>#REF!</v>
      </c>
      <c r="C78" s="158"/>
      <c r="D78" s="158" t="e">
        <f>SUM(B78:B78)</f>
        <v>#REF!</v>
      </c>
      <c r="E78" s="158"/>
      <c r="F78" s="155" t="e">
        <f>D78/B78</f>
        <v>#REF!</v>
      </c>
    </row>
    <row r="79" spans="1:6" ht="12.75" hidden="1" customHeight="1" x14ac:dyDescent="0.2">
      <c r="A79" s="71" t="s">
        <v>80</v>
      </c>
      <c r="B79" s="158" t="e">
        <f>SUM(#REF!)</f>
        <v>#REF!</v>
      </c>
      <c r="C79" s="158"/>
      <c r="D79" s="158" t="e">
        <f>SUM(B79:B79)</f>
        <v>#REF!</v>
      </c>
      <c r="E79" s="158"/>
      <c r="F79" s="155" t="e">
        <f>D79/B79</f>
        <v>#REF!</v>
      </c>
    </row>
    <row r="80" spans="1:6" ht="76.5" hidden="1" x14ac:dyDescent="0.2">
      <c r="A80" s="159" t="s">
        <v>250</v>
      </c>
      <c r="B80" s="158" t="e">
        <f>SUM(#REF!)</f>
        <v>#REF!</v>
      </c>
      <c r="C80" s="158"/>
      <c r="D80" s="158" t="e">
        <f>SUM(B80:B80)</f>
        <v>#REF!</v>
      </c>
      <c r="E80" s="158"/>
      <c r="F80" s="155" t="e">
        <f>D80/B80</f>
        <v>#REF!</v>
      </c>
    </row>
    <row r="81" spans="1:6" ht="12.75" hidden="1" customHeight="1" x14ac:dyDescent="0.2">
      <c r="A81" s="157" t="s">
        <v>80</v>
      </c>
      <c r="B81" s="158" t="e">
        <f>SUM(#REF!)</f>
        <v>#REF!</v>
      </c>
      <c r="C81" s="158"/>
      <c r="D81" s="158" t="e">
        <f>SUM(B81:B81)</f>
        <v>#REF!</v>
      </c>
      <c r="E81" s="158"/>
      <c r="F81" s="155" t="e">
        <f>D81/B81</f>
        <v>#REF!</v>
      </c>
    </row>
    <row r="82" spans="1:6" x14ac:dyDescent="0.2">
      <c r="A82" s="157"/>
      <c r="B82" s="156"/>
      <c r="C82" s="156"/>
      <c r="D82" s="156"/>
      <c r="E82" s="156"/>
      <c r="F82" s="155"/>
    </row>
    <row r="89" spans="1:6" hidden="1" x14ac:dyDescent="0.2">
      <c r="A89" s="130" t="s">
        <v>249</v>
      </c>
      <c r="B89" s="75">
        <f>B77+B75+B73+B69+B46+B30+B71</f>
        <v>0</v>
      </c>
      <c r="D89" s="75">
        <f>D77+D75+D73+D69+D46+D30+D71</f>
        <v>0</v>
      </c>
    </row>
  </sheetData>
  <mergeCells count="9">
    <mergeCell ref="A16:A18"/>
    <mergeCell ref="A9:G9"/>
    <mergeCell ref="A10:G10"/>
    <mergeCell ref="A8:G8"/>
    <mergeCell ref="C1:P1"/>
    <mergeCell ref="C2:P2"/>
    <mergeCell ref="C3:P3"/>
    <mergeCell ref="C4:P4"/>
    <mergeCell ref="C5:P5"/>
  </mergeCells>
  <printOptions horizontalCentered="1"/>
  <pageMargins left="1.1811023622047245" right="0.78740157480314965" top="0.59055118110236227" bottom="0.59055118110236227" header="0" footer="0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Company>УФЭИО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VolVolod</cp:lastModifiedBy>
  <cp:lastPrinted>2022-04-11T04:39:51Z</cp:lastPrinted>
  <dcterms:created xsi:type="dcterms:W3CDTF">2005-10-28T06:18:06Z</dcterms:created>
  <dcterms:modified xsi:type="dcterms:W3CDTF">2022-05-19T06:23:43Z</dcterms:modified>
</cp:coreProperties>
</file>